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-4.razin" sheetId="3" r:id="rId3"/>
  </sheets>
  <definedNames>
    <definedName name="_xlnm.Print_Titles" localSheetId="1">'PLAN PRIHODA'!$1:$1</definedName>
    <definedName name="_xlnm.Print_Area" localSheetId="0">'OPĆI DIO'!$A$2:$H$27</definedName>
    <definedName name="_xlnm.Print_Area" localSheetId="1">'PLAN PRIHODA'!$A$1:$H$19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174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</commentList>
</comments>
</file>

<file path=xl/sharedStrings.xml><?xml version="1.0" encoding="utf-8"?>
<sst xmlns="http://schemas.openxmlformats.org/spreadsheetml/2006/main" count="231" uniqueCount="120">
  <si>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</si>
  <si>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</si>
  <si>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</si>
  <si>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</si>
  <si>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</si>
  <si>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</si>
  <si>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</si>
  <si>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</si>
  <si>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</si>
  <si>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</si>
  <si>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</si>
  <si>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</si>
  <si>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</si>
  <si>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</si>
  <si>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</si>
  <si>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</si>
  <si>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</si>
  <si>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</si>
  <si>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</si>
  <si>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</si>
  <si>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</si>
  <si>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</si>
  <si>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</si>
  <si>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</si>
  <si>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</si>
  <si>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</si>
  <si>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</si>
  <si>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</si>
  <si>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</si>
  <si>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</si>
  <si>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</si>
  <si>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</si>
  <si>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</si>
  <si>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</si>
  <si>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</si>
  <si>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</si>
  <si>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</si>
  <si>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</si>
  <si>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</si>
  <si>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</si>
  <si>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</si>
  <si>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</si>
  <si>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</si>
  <si>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građanima i kućanstvu</t>
  </si>
  <si>
    <t xml:space="preserve">POMOĆI PRORAČUNSKIM KORISNICIMA IZ PRORAČUNA KOJI IM NIJE NADLEŽAN - MZOS                 PLAĆE I NAKNADE </t>
  </si>
  <si>
    <t>Rashodi poslovanja</t>
  </si>
  <si>
    <t>Plaće za redovan rad</t>
  </si>
  <si>
    <t>Plaće za prekovremeni rad</t>
  </si>
  <si>
    <t>Doprinosi za zdravstveno osig.</t>
  </si>
  <si>
    <t>Doprinosi za zapošljavanje</t>
  </si>
  <si>
    <t>Službena putovanja</t>
  </si>
  <si>
    <t>Uredski materijal i ostali materijalni rashodi</t>
  </si>
  <si>
    <t>Reprezentacija</t>
  </si>
  <si>
    <t>Novčana naknada poslodavca zbog nezapošljavanja osoba s invaliditetom</t>
  </si>
  <si>
    <t>Naknada za prijevoz</t>
  </si>
  <si>
    <t>Stručno usavršavanje zaposlenika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</si>
  <si>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</si>
  <si>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</si>
  <si>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</si>
  <si>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</si>
  <si>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</si>
  <si>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</si>
  <si>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</si>
  <si>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</si>
  <si>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</si>
  <si>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usluge-redovni zdr.preg</t>
  </si>
  <si>
    <t>Intelektualne i osobne usluge</t>
  </si>
  <si>
    <t>Računalne usluge</t>
  </si>
  <si>
    <t>Ostale usluge</t>
  </si>
  <si>
    <t>Pristpjbe i naknade</t>
  </si>
  <si>
    <t>Ostali nespomenuti rashodi - Osiguranje učenika</t>
  </si>
  <si>
    <t>Finaancijski rashodi</t>
  </si>
  <si>
    <t>Bankarske usluge i usluge platnog prometa</t>
  </si>
  <si>
    <t>Zatezne kamate</t>
  </si>
  <si>
    <t>Ostale naknade građanima i kućanstvu iz proračuna</t>
  </si>
  <si>
    <t>Nagrade učenicima u naravi</t>
  </si>
  <si>
    <t>Rashodi za nabavu proizvedene dugotrajne imovine</t>
  </si>
  <si>
    <t>Uredska oprema i namještaj</t>
  </si>
  <si>
    <t>Uredski namještaj,računalna oprema</t>
  </si>
  <si>
    <t>Uređaji, strojevi i oprema za radionice</t>
  </si>
  <si>
    <t>Knjige, umjetnička djela</t>
  </si>
  <si>
    <t>Knjige u knjižnicama</t>
  </si>
  <si>
    <t>Oprema  za održavanje i zaštitu</t>
  </si>
  <si>
    <t>Materijal i sirovine ( namirnice za natjecanja)</t>
  </si>
  <si>
    <t>Naknade troškova osobama izvan radnog odnosa</t>
  </si>
  <si>
    <t>Nagrade učenicima u novcu</t>
  </si>
  <si>
    <t>Laboratorijska oprema</t>
  </si>
  <si>
    <t>636 Plaće</t>
  </si>
  <si>
    <t>636 Pomoći</t>
  </si>
  <si>
    <t>Građevinski objekti</t>
  </si>
  <si>
    <t>Poslovni objekti</t>
  </si>
  <si>
    <t>Opći prihodi i primici (Županija S-M)</t>
  </si>
  <si>
    <t>IZMJENE</t>
  </si>
  <si>
    <t>NOVI PLAN</t>
  </si>
  <si>
    <t xml:space="preserve">UKUPNO IZDACI </t>
  </si>
  <si>
    <t>922 (manjak i višak 18.)</t>
  </si>
  <si>
    <t xml:space="preserve"> OSTALE POMOĆI PRORAČUNSKIM KORISNICIMA IZ PRORAČUNA KOJI IM NIJE NADLEŽAN </t>
  </si>
  <si>
    <t>Rashodi za materijal i sirovine</t>
  </si>
  <si>
    <t xml:space="preserve">Sitan inventar </t>
  </si>
  <si>
    <t>Medicinska i laboratorijska oprema</t>
  </si>
  <si>
    <t>Naknade građanima i kućanstvu (udžbenici)</t>
  </si>
  <si>
    <t>Rashodi za dodatna ulag.na nefinancijskoj imovini</t>
  </si>
  <si>
    <t>Dodatna ulaganja na građevinskim objektima</t>
  </si>
  <si>
    <t>Članarine i norme</t>
  </si>
  <si>
    <t xml:space="preserve">638 Pomoći </t>
  </si>
  <si>
    <t>Dodatna ulaganja na postrojenjima i opremi</t>
  </si>
  <si>
    <t>IZMJENJENI PLAN PRIHODA I PRIMITAKA</t>
  </si>
  <si>
    <t>Ravnatelj, Ante Dževlan, prof.</t>
  </si>
  <si>
    <t>IZMJENJENI PLAN  IZDATAKA ZA 2020.G.  PO IZVORIMA FINANCIRANJA</t>
  </si>
  <si>
    <t>PLAN ZA 2020.</t>
  </si>
  <si>
    <t>PLAĆE I NAKNADE</t>
  </si>
  <si>
    <t>Bruto pklaće</t>
  </si>
  <si>
    <t>Doprinosi za obvezno zdrav. Osiguranje</t>
  </si>
  <si>
    <t>Kutina,16.12.2020..</t>
  </si>
  <si>
    <t xml:space="preserve"> plan   za 2020.</t>
  </si>
  <si>
    <t>Projekcija plana
za 2021.</t>
  </si>
  <si>
    <t>Projekcija plana 
za 2022.</t>
  </si>
  <si>
    <t xml:space="preserve">REBALANS III FINANCIJSKOG PLANA TEHNIČKE ŠKOLE KUTINA ZA 2020                                                                                                                           </t>
  </si>
  <si>
    <t>KLASA: 400-05/20-01-02</t>
  </si>
  <si>
    <t>URBROJ: 2176-57-01/20-1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</si>
</sst>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8"/>
      <name val="MS Sans Serif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58" fillId="0" borderId="0">
      <alignment/>
      <protection/>
    </xf>
    <xf numFmtId="0" fontId="0" fillId="4" borderId="13" applyNumberFormat="0" applyFont="0" applyAlignment="0" applyProtection="0"/>
    <xf numFmtId="0" fontId="23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9" xfId="0" applyFont="1" applyBorder="1" applyAlignment="1" quotePrefix="1">
      <alignment horizontal="left" vertical="center" wrapText="1"/>
    </xf>
    <xf numFmtId="0" fontId="28" fillId="0" borderId="39" xfId="0" applyFont="1" applyBorder="1" applyAlignment="1" quotePrefix="1">
      <alignment horizontal="center" vertical="center" wrapText="1"/>
    </xf>
    <xf numFmtId="0" fontId="25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0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center" wrapText="1"/>
    </xf>
    <xf numFmtId="0" fontId="32" fillId="0" borderId="39" xfId="0" applyNumberFormat="1" applyFont="1" applyFill="1" applyBorder="1" applyAlignment="1" applyProtection="1" quotePrefix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3" fontId="32" fillId="0" borderId="41" xfId="0" applyNumberFormat="1" applyFont="1" applyBorder="1" applyAlignment="1">
      <alignment horizontal="right"/>
    </xf>
    <xf numFmtId="3" fontId="32" fillId="0" borderId="41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40" xfId="0" applyFont="1" applyFill="1" applyBorder="1" applyAlignment="1">
      <alignment horizontal="left"/>
    </xf>
    <xf numFmtId="3" fontId="32" fillId="7" borderId="41" xfId="0" applyNumberFormat="1" applyFont="1" applyFill="1" applyBorder="1" applyAlignment="1">
      <alignment horizontal="right"/>
    </xf>
    <xf numFmtId="3" fontId="32" fillId="7" borderId="41" xfId="0" applyNumberFormat="1" applyFont="1" applyFill="1" applyBorder="1" applyAlignment="1" applyProtection="1">
      <alignment horizontal="right"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3" fontId="32" fillId="0" borderId="41" xfId="0" applyNumberFormat="1" applyFont="1" applyFill="1" applyBorder="1" applyAlignment="1">
      <alignment horizontal="right"/>
    </xf>
    <xf numFmtId="3" fontId="32" fillId="50" borderId="40" xfId="0" applyNumberFormat="1" applyFont="1" applyFill="1" applyBorder="1" applyAlignment="1" quotePrefix="1">
      <alignment horizontal="right"/>
    </xf>
    <xf numFmtId="3" fontId="32" fillId="50" borderId="41" xfId="0" applyNumberFormat="1" applyFont="1" applyFill="1" applyBorder="1" applyAlignment="1" applyProtection="1">
      <alignment horizontal="right" wrapText="1"/>
      <protection/>
    </xf>
    <xf numFmtId="3" fontId="32" fillId="7" borderId="40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3" fontId="39" fillId="0" borderId="41" xfId="0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0" fontId="24" fillId="51" borderId="41" xfId="0" applyNumberFormat="1" applyFont="1" applyFill="1" applyBorder="1" applyAlignment="1" applyProtection="1">
      <alignment horizontal="left"/>
      <protection/>
    </xf>
    <xf numFmtId="0" fontId="24" fillId="51" borderId="41" xfId="0" applyNumberFormat="1" applyFont="1" applyFill="1" applyBorder="1" applyAlignment="1" applyProtection="1">
      <alignment wrapText="1"/>
      <protection/>
    </xf>
    <xf numFmtId="3" fontId="24" fillId="51" borderId="41" xfId="0" applyNumberFormat="1" applyFont="1" applyFill="1" applyBorder="1" applyAlignment="1" applyProtection="1">
      <alignment/>
      <protection/>
    </xf>
    <xf numFmtId="0" fontId="77" fillId="0" borderId="41" xfId="87" applyFont="1" applyBorder="1" applyAlignment="1">
      <alignment horizontal="left" wrapText="1"/>
      <protection/>
    </xf>
    <xf numFmtId="0" fontId="77" fillId="0" borderId="41" xfId="87" applyFont="1" applyBorder="1" applyAlignment="1">
      <alignment wrapText="1"/>
      <protection/>
    </xf>
    <xf numFmtId="0" fontId="24" fillId="0" borderId="41" xfId="0" applyNumberFormat="1" applyFont="1" applyFill="1" applyBorder="1" applyAlignment="1" applyProtection="1">
      <alignment wrapText="1"/>
      <protection/>
    </xf>
    <xf numFmtId="0" fontId="40" fillId="0" borderId="41" xfId="0" applyNumberFormat="1" applyFont="1" applyBorder="1" applyAlignment="1">
      <alignment horizontal="center"/>
    </xf>
    <xf numFmtId="0" fontId="40" fillId="0" borderId="41" xfId="0" applyNumberFormat="1" applyFont="1" applyBorder="1" applyAlignment="1">
      <alignment horizontal="left"/>
    </xf>
    <xf numFmtId="0" fontId="41" fillId="0" borderId="41" xfId="0" applyNumberFormat="1" applyFont="1" applyBorder="1" applyAlignment="1">
      <alignment horizontal="center"/>
    </xf>
    <xf numFmtId="0" fontId="41" fillId="0" borderId="41" xfId="0" applyNumberFormat="1" applyFont="1" applyBorder="1" applyAlignment="1">
      <alignment/>
    </xf>
    <xf numFmtId="0" fontId="40" fillId="0" borderId="41" xfId="0" applyNumberFormat="1" applyFont="1" applyBorder="1" applyAlignment="1">
      <alignment/>
    </xf>
    <xf numFmtId="0" fontId="41" fillId="0" borderId="41" xfId="0" applyNumberFormat="1" applyFont="1" applyBorder="1" applyAlignment="1" quotePrefix="1">
      <alignment horizontal="left"/>
    </xf>
    <xf numFmtId="0" fontId="41" fillId="0" borderId="41" xfId="0" applyNumberFormat="1" applyFont="1" applyBorder="1" applyAlignment="1" quotePrefix="1">
      <alignment horizontal="left" wrapText="1"/>
    </xf>
    <xf numFmtId="0" fontId="24" fillId="52" borderId="41" xfId="0" applyNumberFormat="1" applyFont="1" applyFill="1" applyBorder="1" applyAlignment="1" applyProtection="1">
      <alignment horizontal="left"/>
      <protection/>
    </xf>
    <xf numFmtId="0" fontId="24" fillId="52" borderId="41" xfId="0" applyNumberFormat="1" applyFont="1" applyFill="1" applyBorder="1" applyAlignment="1" applyProtection="1">
      <alignment wrapText="1"/>
      <protection/>
    </xf>
    <xf numFmtId="3" fontId="24" fillId="52" borderId="41" xfId="0" applyNumberFormat="1" applyFont="1" applyFill="1" applyBorder="1" applyAlignment="1" applyProtection="1">
      <alignment/>
      <protection/>
    </xf>
    <xf numFmtId="0" fontId="78" fillId="0" borderId="41" xfId="87" applyFont="1" applyBorder="1" applyAlignment="1">
      <alignment horizontal="left" wrapText="1"/>
      <protection/>
    </xf>
    <xf numFmtId="0" fontId="78" fillId="0" borderId="41" xfId="87" applyFont="1" applyBorder="1" applyAlignment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35" borderId="0" xfId="0" applyNumberFormat="1" applyFont="1" applyFill="1" applyBorder="1" applyAlignment="1" applyProtection="1">
      <alignment wrapText="1"/>
      <protection/>
    </xf>
    <xf numFmtId="0" fontId="39" fillId="35" borderId="0" xfId="0" applyNumberFormat="1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46" fillId="0" borderId="41" xfId="89" applyFont="1" applyFill="1" applyBorder="1" applyAlignment="1">
      <alignment horizontal="left" wrapText="1"/>
      <protection/>
    </xf>
    <xf numFmtId="0" fontId="45" fillId="0" borderId="41" xfId="89" applyFont="1" applyFill="1" applyBorder="1" applyAlignment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3" fontId="24" fillId="15" borderId="43" xfId="0" applyNumberFormat="1" applyFont="1" applyFill="1" applyBorder="1" applyAlignment="1" applyProtection="1">
      <alignment horizontal="center" vertical="center" wrapText="1"/>
      <protection/>
    </xf>
    <xf numFmtId="0" fontId="24" fillId="51" borderId="41" xfId="0" applyNumberFormat="1" applyFont="1" applyFill="1" applyBorder="1" applyAlignment="1" applyProtection="1">
      <alignment horizontal="center" vertical="center" wrapText="1"/>
      <protection/>
    </xf>
    <xf numFmtId="3" fontId="39" fillId="51" borderId="41" xfId="0" applyNumberFormat="1" applyFont="1" applyFill="1" applyBorder="1" applyAlignment="1" applyProtection="1">
      <alignment horizontal="center" vertical="center" wrapText="1"/>
      <protection/>
    </xf>
    <xf numFmtId="0" fontId="24" fillId="51" borderId="41" xfId="0" applyNumberFormat="1" applyFont="1" applyFill="1" applyBorder="1" applyAlignment="1" applyProtection="1">
      <alignment horizontal="center" wrapText="1"/>
      <protection/>
    </xf>
    <xf numFmtId="0" fontId="78" fillId="0" borderId="0" xfId="87" applyFont="1" applyBorder="1" applyAlignment="1">
      <alignment horizontal="left" wrapText="1"/>
      <protection/>
    </xf>
    <xf numFmtId="0" fontId="73" fillId="0" borderId="0" xfId="87" applyFont="1" applyBorder="1" applyAlignment="1">
      <alignment wrapText="1"/>
      <protection/>
    </xf>
    <xf numFmtId="3" fontId="39" fillId="0" borderId="41" xfId="0" applyNumberFormat="1" applyFont="1" applyFill="1" applyBorder="1" applyAlignment="1" applyProtection="1">
      <alignment horizontal="center"/>
      <protection/>
    </xf>
    <xf numFmtId="0" fontId="73" fillId="0" borderId="41" xfId="87" applyFont="1" applyBorder="1" applyAlignment="1">
      <alignment wrapText="1"/>
      <protection/>
    </xf>
    <xf numFmtId="3" fontId="37" fillId="0" borderId="41" xfId="0" applyNumberFormat="1" applyFont="1" applyFill="1" applyBorder="1" applyAlignment="1" applyProtection="1">
      <alignment/>
      <protection/>
    </xf>
    <xf numFmtId="0" fontId="47" fillId="0" borderId="41" xfId="89" applyFont="1" applyFill="1" applyBorder="1" applyAlignment="1">
      <alignment horizontal="left" wrapText="1"/>
      <protection/>
    </xf>
    <xf numFmtId="0" fontId="48" fillId="0" borderId="41" xfId="89" applyFont="1" applyFill="1" applyBorder="1" applyAlignment="1">
      <alignment horizontal="left" wrapText="1"/>
      <protection/>
    </xf>
    <xf numFmtId="0" fontId="39" fillId="35" borderId="39" xfId="0" applyNumberFormat="1" applyFont="1" applyFill="1" applyBorder="1" applyAlignment="1" applyProtection="1">
      <alignment/>
      <protection/>
    </xf>
    <xf numFmtId="3" fontId="39" fillId="35" borderId="39" xfId="0" applyNumberFormat="1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 horizontal="center"/>
      <protection/>
    </xf>
    <xf numFmtId="0" fontId="39" fillId="52" borderId="41" xfId="0" applyNumberFormat="1" applyFont="1" applyFill="1" applyBorder="1" applyAlignment="1" applyProtection="1">
      <alignment horizontal="left"/>
      <protection/>
    </xf>
    <xf numFmtId="0" fontId="39" fillId="52" borderId="41" xfId="0" applyNumberFormat="1" applyFont="1" applyFill="1" applyBorder="1" applyAlignment="1" applyProtection="1">
      <alignment wrapText="1"/>
      <protection/>
    </xf>
    <xf numFmtId="3" fontId="39" fillId="52" borderId="4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5" fillId="7" borderId="40" xfId="0" applyNumberFormat="1" applyFont="1" applyFill="1" applyBorder="1" applyAlignment="1" applyProtection="1">
      <alignment horizontal="left" wrapText="1"/>
      <protection/>
    </xf>
    <xf numFmtId="0" fontId="36" fillId="7" borderId="39" xfId="0" applyNumberFormat="1" applyFont="1" applyFill="1" applyBorder="1" applyAlignment="1" applyProtection="1">
      <alignment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35" fillId="0" borderId="40" xfId="0" applyFont="1" applyFill="1" applyBorder="1" applyAlignment="1" quotePrefix="1">
      <alignment horizontal="left"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0" fontId="35" fillId="0" borderId="40" xfId="0" applyFont="1" applyBorder="1" applyAlignment="1" quotePrefix="1">
      <alignment horizontal="left"/>
    </xf>
    <xf numFmtId="0" fontId="35" fillId="7" borderId="40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2" fillId="50" borderId="40" xfId="0" applyNumberFormat="1" applyFont="1" applyFill="1" applyBorder="1" applyAlignment="1" applyProtection="1">
      <alignment horizontal="left" wrapText="1"/>
      <protection/>
    </xf>
    <xf numFmtId="0" fontId="32" fillId="50" borderId="39" xfId="0" applyNumberFormat="1" applyFont="1" applyFill="1" applyBorder="1" applyAlignment="1" applyProtection="1">
      <alignment horizontal="left" wrapText="1"/>
      <protection/>
    </xf>
    <xf numFmtId="0" fontId="32" fillId="50" borderId="44" xfId="0" applyNumberFormat="1" applyFont="1" applyFill="1" applyBorder="1" applyAlignment="1" applyProtection="1">
      <alignment horizontal="left" wrapText="1"/>
      <protection/>
    </xf>
    <xf numFmtId="0" fontId="32" fillId="7" borderId="40" xfId="0" applyNumberFormat="1" applyFont="1" applyFill="1" applyBorder="1" applyAlignment="1" applyProtection="1">
      <alignment horizontal="left" wrapText="1"/>
      <protection/>
    </xf>
    <xf numFmtId="0" fontId="32" fillId="7" borderId="39" xfId="0" applyNumberFormat="1" applyFont="1" applyFill="1" applyBorder="1" applyAlignment="1" applyProtection="1">
      <alignment horizontal="left" wrapText="1"/>
      <protection/>
    </xf>
    <xf numFmtId="0" fontId="32" fillId="7" borderId="44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0" fontId="35" fillId="0" borderId="38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List5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9" customWidth="1"/>
    <col min="5" max="5" width="60.8515625" style="9" customWidth="1"/>
    <col min="6" max="6" width="15.8515625" style="9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3" t="s">
        <v>118</v>
      </c>
      <c r="B2" s="153"/>
      <c r="C2" s="153"/>
      <c r="D2" s="153"/>
      <c r="E2" s="153"/>
      <c r="F2" s="153"/>
      <c r="G2" s="153"/>
      <c r="H2" s="153"/>
    </row>
    <row r="3" spans="1:8" ht="15">
      <c r="A3" s="133" t="s">
        <v>119</v>
      </c>
      <c r="B3" s="133"/>
      <c r="C3" s="133"/>
      <c r="D3" s="133"/>
      <c r="E3" s="133"/>
      <c r="F3" s="133"/>
      <c r="G3" s="133"/>
      <c r="H3" s="133"/>
    </row>
    <row r="4" spans="1:8" ht="48" customHeight="1">
      <c r="A4" s="154" t="s">
        <v>117</v>
      </c>
      <c r="B4" s="154"/>
      <c r="C4" s="154"/>
      <c r="D4" s="154"/>
      <c r="E4" s="154"/>
      <c r="F4" s="154"/>
      <c r="G4" s="154"/>
      <c r="H4" s="154"/>
    </row>
    <row r="5" spans="1:8" s="66" customFormat="1" ht="24" customHeight="1">
      <c r="A5" s="154" t="s">
        <v>31</v>
      </c>
      <c r="B5" s="154"/>
      <c r="C5" s="154"/>
      <c r="D5" s="154"/>
      <c r="E5" s="154"/>
      <c r="F5" s="154"/>
      <c r="G5" s="155"/>
      <c r="H5" s="155"/>
    </row>
    <row r="6" spans="1:5" ht="6" customHeight="1">
      <c r="A6" s="67"/>
      <c r="B6" s="68"/>
      <c r="C6" s="68"/>
      <c r="D6" s="68"/>
      <c r="E6" s="68"/>
    </row>
    <row r="7" spans="1:9" ht="44.25" customHeight="1">
      <c r="A7" s="69"/>
      <c r="B7" s="70"/>
      <c r="C7" s="70"/>
      <c r="D7" s="71"/>
      <c r="E7" s="72"/>
      <c r="F7" s="73" t="s">
        <v>114</v>
      </c>
      <c r="G7" s="73" t="s">
        <v>115</v>
      </c>
      <c r="H7" s="74" t="s">
        <v>116</v>
      </c>
      <c r="I7" s="75"/>
    </row>
    <row r="8" spans="1:9" ht="27.75" customHeight="1">
      <c r="A8" s="156" t="s">
        <v>32</v>
      </c>
      <c r="B8" s="157"/>
      <c r="C8" s="157"/>
      <c r="D8" s="157"/>
      <c r="E8" s="158"/>
      <c r="F8" s="84">
        <f>F9+F10</f>
        <v>8861469</v>
      </c>
      <c r="G8" s="84">
        <f>+G9+G10</f>
        <v>0</v>
      </c>
      <c r="H8" s="84">
        <f>+H9+H10</f>
        <v>0</v>
      </c>
      <c r="I8" s="82"/>
    </row>
    <row r="9" spans="1:8" ht="22.5" customHeight="1">
      <c r="A9" s="159" t="s">
        <v>0</v>
      </c>
      <c r="B9" s="160"/>
      <c r="C9" s="160"/>
      <c r="D9" s="160"/>
      <c r="E9" s="161"/>
      <c r="F9" s="87">
        <v>8860799</v>
      </c>
      <c r="G9" s="87">
        <v>0</v>
      </c>
      <c r="H9" s="87">
        <v>0</v>
      </c>
    </row>
    <row r="10" spans="1:8" ht="22.5" customHeight="1">
      <c r="A10" s="162" t="s">
        <v>35</v>
      </c>
      <c r="B10" s="161"/>
      <c r="C10" s="161"/>
      <c r="D10" s="161"/>
      <c r="E10" s="161"/>
      <c r="F10" s="87">
        <v>670</v>
      </c>
      <c r="G10" s="87">
        <v>0</v>
      </c>
      <c r="H10" s="87">
        <v>0</v>
      </c>
    </row>
    <row r="11" spans="1:8" ht="22.5" customHeight="1">
      <c r="A11" s="83" t="s">
        <v>33</v>
      </c>
      <c r="B11" s="86"/>
      <c r="C11" s="86"/>
      <c r="D11" s="86"/>
      <c r="E11" s="86"/>
      <c r="F11" s="84">
        <f>+F12+F13</f>
        <v>8801178</v>
      </c>
      <c r="G11" s="84">
        <f>+G12+G13</f>
        <v>0</v>
      </c>
      <c r="H11" s="84">
        <f>+H12+H13</f>
        <v>0</v>
      </c>
    </row>
    <row r="12" spans="1:10" ht="22.5" customHeight="1">
      <c r="A12" s="163" t="s">
        <v>1</v>
      </c>
      <c r="B12" s="160"/>
      <c r="C12" s="160"/>
      <c r="D12" s="160"/>
      <c r="E12" s="164"/>
      <c r="F12" s="87">
        <v>8645098</v>
      </c>
      <c r="G12" s="87">
        <v>0</v>
      </c>
      <c r="H12" s="77">
        <v>0</v>
      </c>
      <c r="I12" s="56"/>
      <c r="J12" s="56"/>
    </row>
    <row r="13" spans="1:10" ht="22.5" customHeight="1">
      <c r="A13" s="165" t="s">
        <v>39</v>
      </c>
      <c r="B13" s="161"/>
      <c r="C13" s="161"/>
      <c r="D13" s="161"/>
      <c r="E13" s="161"/>
      <c r="F13" s="87">
        <v>156080</v>
      </c>
      <c r="G13" s="76">
        <v>0</v>
      </c>
      <c r="H13" s="77">
        <v>0</v>
      </c>
      <c r="I13" s="56"/>
      <c r="J13" s="56"/>
    </row>
    <row r="14" spans="1:10" ht="22.5" customHeight="1">
      <c r="A14" s="166" t="s">
        <v>2</v>
      </c>
      <c r="B14" s="157"/>
      <c r="C14" s="157"/>
      <c r="D14" s="157"/>
      <c r="E14" s="157"/>
      <c r="F14" s="85">
        <f>+F8-F11</f>
        <v>60291</v>
      </c>
      <c r="G14" s="85">
        <f>G8-G11</f>
        <v>0</v>
      </c>
      <c r="H14" s="85">
        <f>+H8-H11</f>
        <v>0</v>
      </c>
      <c r="J14" s="56"/>
    </row>
    <row r="15" spans="1:8" ht="25.5" customHeight="1">
      <c r="A15" s="154"/>
      <c r="B15" s="167"/>
      <c r="C15" s="167"/>
      <c r="D15" s="167"/>
      <c r="E15" s="167"/>
      <c r="F15" s="168"/>
      <c r="G15" s="168"/>
      <c r="H15" s="168"/>
    </row>
    <row r="16" spans="1:10" ht="27.75" customHeight="1">
      <c r="A16" s="69"/>
      <c r="B16" s="70"/>
      <c r="C16" s="70"/>
      <c r="D16" s="71"/>
      <c r="E16" s="72"/>
      <c r="F16" s="73"/>
      <c r="G16" s="73" t="s">
        <v>115</v>
      </c>
      <c r="H16" s="74" t="s">
        <v>116</v>
      </c>
      <c r="J16" s="56"/>
    </row>
    <row r="17" spans="1:10" ht="30.75" customHeight="1">
      <c r="A17" s="169" t="s">
        <v>40</v>
      </c>
      <c r="B17" s="170"/>
      <c r="C17" s="170"/>
      <c r="D17" s="170"/>
      <c r="E17" s="171"/>
      <c r="F17" s="88">
        <v>-60291</v>
      </c>
      <c r="G17" s="88"/>
      <c r="H17" s="89"/>
      <c r="J17" s="56"/>
    </row>
    <row r="18" spans="1:10" ht="34.5" customHeight="1">
      <c r="A18" s="172" t="s">
        <v>41</v>
      </c>
      <c r="B18" s="173"/>
      <c r="C18" s="173"/>
      <c r="D18" s="173"/>
      <c r="E18" s="174"/>
      <c r="F18" s="88">
        <v>0</v>
      </c>
      <c r="G18" s="90"/>
      <c r="H18" s="85"/>
      <c r="J18" s="56"/>
    </row>
    <row r="19" spans="1:10" s="61" customFormat="1" ht="25.5" customHeight="1">
      <c r="A19" s="177"/>
      <c r="B19" s="167"/>
      <c r="C19" s="167"/>
      <c r="D19" s="167"/>
      <c r="E19" s="167"/>
      <c r="F19" s="168"/>
      <c r="G19" s="168"/>
      <c r="H19" s="168"/>
      <c r="J19" s="91"/>
    </row>
    <row r="20" spans="1:11" s="61" customFormat="1" ht="27.75" customHeight="1">
      <c r="A20" s="69"/>
      <c r="B20" s="70"/>
      <c r="C20" s="70"/>
      <c r="D20" s="71"/>
      <c r="E20" s="72"/>
      <c r="F20" s="73"/>
      <c r="G20" s="73" t="s">
        <v>115</v>
      </c>
      <c r="H20" s="74" t="s">
        <v>116</v>
      </c>
      <c r="J20" s="91"/>
      <c r="K20" s="91"/>
    </row>
    <row r="21" spans="1:10" s="61" customFormat="1" ht="22.5" customHeight="1">
      <c r="A21" s="159" t="s">
        <v>3</v>
      </c>
      <c r="B21" s="160"/>
      <c r="C21" s="160"/>
      <c r="D21" s="160"/>
      <c r="E21" s="160"/>
      <c r="F21" s="76"/>
      <c r="G21" s="76"/>
      <c r="H21" s="76"/>
      <c r="J21" s="91"/>
    </row>
    <row r="22" spans="1:8" s="61" customFormat="1" ht="33.75" customHeight="1">
      <c r="A22" s="159" t="s">
        <v>4</v>
      </c>
      <c r="B22" s="160"/>
      <c r="C22" s="160"/>
      <c r="D22" s="160"/>
      <c r="E22" s="160"/>
      <c r="F22" s="76"/>
      <c r="G22" s="76"/>
      <c r="H22" s="76"/>
    </row>
    <row r="23" spans="1:11" s="61" customFormat="1" ht="22.5" customHeight="1">
      <c r="A23" s="166" t="s">
        <v>5</v>
      </c>
      <c r="B23" s="157"/>
      <c r="C23" s="157"/>
      <c r="D23" s="157"/>
      <c r="E23" s="157"/>
      <c r="F23" s="84"/>
      <c r="G23" s="84">
        <f>G21-G22</f>
        <v>0</v>
      </c>
      <c r="H23" s="84">
        <f>H21-H22</f>
        <v>0</v>
      </c>
      <c r="J23" s="92"/>
      <c r="K23" s="91"/>
    </row>
    <row r="24" spans="1:8" s="61" customFormat="1" ht="25.5" customHeight="1">
      <c r="A24" s="177"/>
      <c r="B24" s="167"/>
      <c r="C24" s="167"/>
      <c r="D24" s="167"/>
      <c r="E24" s="167"/>
      <c r="F24" s="168"/>
      <c r="G24" s="168"/>
      <c r="H24" s="168"/>
    </row>
    <row r="25" spans="1:8" s="61" customFormat="1" ht="22.5" customHeight="1">
      <c r="A25" s="163" t="s">
        <v>6</v>
      </c>
      <c r="B25" s="160"/>
      <c r="C25" s="160"/>
      <c r="D25" s="160"/>
      <c r="E25" s="160"/>
      <c r="F25" s="76"/>
      <c r="G25" s="76">
        <f>IF((G14+G18+G23)&lt;&gt;0,"NESLAGANJE ZBROJA",(G14+G18+G23))</f>
        <v>0</v>
      </c>
      <c r="H25" s="76">
        <f>IF((H14+H18+H23)&lt;&gt;0,"NESLAGANJE ZBROJA",(H14+H18+H23))</f>
        <v>0</v>
      </c>
    </row>
    <row r="26" spans="1:5" s="61" customFormat="1" ht="18" customHeight="1">
      <c r="A26" s="78"/>
      <c r="B26" s="68"/>
      <c r="C26" s="68"/>
      <c r="D26" s="68"/>
      <c r="E26" s="68"/>
    </row>
    <row r="27" spans="1:8" ht="42" customHeight="1">
      <c r="A27" s="175" t="s">
        <v>42</v>
      </c>
      <c r="B27" s="176"/>
      <c r="C27" s="176"/>
      <c r="D27" s="176"/>
      <c r="E27" s="176"/>
      <c r="F27" s="176"/>
      <c r="G27" s="176"/>
      <c r="H27" s="176"/>
    </row>
    <row r="28" ht="12.75">
      <c r="E28" s="93"/>
    </row>
    <row r="32" spans="6:8" ht="12.75">
      <c r="F32" s="56"/>
      <c r="G32" s="56"/>
      <c r="H32" s="56"/>
    </row>
    <row r="33" spans="6:8" ht="12.75">
      <c r="F33" s="56"/>
      <c r="G33" s="56"/>
      <c r="H33" s="56"/>
    </row>
    <row r="34" spans="5:8" ht="12.75">
      <c r="E34" s="94"/>
      <c r="F34" s="58"/>
      <c r="G34" s="58"/>
      <c r="H34" s="58"/>
    </row>
    <row r="35" spans="5:8" ht="12.75">
      <c r="E35" s="94"/>
      <c r="F35" s="56"/>
      <c r="G35" s="56"/>
      <c r="H35" s="56"/>
    </row>
    <row r="36" spans="5:8" ht="12.75">
      <c r="E36" s="94"/>
      <c r="F36" s="56"/>
      <c r="G36" s="56"/>
      <c r="H36" s="56"/>
    </row>
    <row r="37" spans="5:8" ht="12.75">
      <c r="E37" s="94"/>
      <c r="F37" s="56"/>
      <c r="G37" s="56"/>
      <c r="H37" s="56"/>
    </row>
    <row r="38" spans="5:8" ht="12.75">
      <c r="E38" s="94"/>
      <c r="F38" s="56"/>
      <c r="G38" s="56"/>
      <c r="H38" s="56"/>
    </row>
    <row r="39" ht="12.75">
      <c r="E39" s="94"/>
    </row>
    <row r="44" ht="12.75">
      <c r="F44" s="56"/>
    </row>
    <row r="45" ht="12.75">
      <c r="F45" s="56"/>
    </row>
    <row r="46" ht="12.75">
      <c r="F46" s="56"/>
    </row>
  </sheetData>
  <sheetProtection/>
  <mergeCells count="19">
    <mergeCell ref="A27:H27"/>
    <mergeCell ref="A19:H19"/>
    <mergeCell ref="A21:E21"/>
    <mergeCell ref="A22:E22"/>
    <mergeCell ref="A23:E23"/>
    <mergeCell ref="A24:H24"/>
    <mergeCell ref="A25:E25"/>
    <mergeCell ref="A12:E12"/>
    <mergeCell ref="A13:E13"/>
    <mergeCell ref="A14:E14"/>
    <mergeCell ref="A15:H15"/>
    <mergeCell ref="A17:E17"/>
    <mergeCell ref="A18:E18"/>
    <mergeCell ref="A2:H2"/>
    <mergeCell ref="A4:H4"/>
    <mergeCell ref="A5:H5"/>
    <mergeCell ref="A8:E8"/>
    <mergeCell ref="A9:E9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120" zoomScaleSheetLayoutView="120" zoomScalePageLayoutView="0" workbookViewId="0" topLeftCell="A1">
      <selection activeCell="A20" sqref="A20:IV20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4" t="s">
        <v>106</v>
      </c>
      <c r="B1" s="154"/>
      <c r="C1" s="154"/>
      <c r="D1" s="154"/>
      <c r="E1" s="154"/>
      <c r="F1" s="154"/>
      <c r="G1" s="154"/>
      <c r="H1" s="154"/>
    </row>
    <row r="2" spans="1:8" s="1" customFormat="1" ht="13.5" thickBot="1">
      <c r="A2" s="13"/>
      <c r="H2" s="14" t="s">
        <v>7</v>
      </c>
    </row>
    <row r="3" spans="1:8" s="1" customFormat="1" ht="26.25" thickBot="1">
      <c r="A3" s="80" t="s">
        <v>8</v>
      </c>
      <c r="B3" s="183" t="s">
        <v>38</v>
      </c>
      <c r="C3" s="184"/>
      <c r="D3" s="184"/>
      <c r="E3" s="184"/>
      <c r="F3" s="184"/>
      <c r="G3" s="184"/>
      <c r="H3" s="185"/>
    </row>
    <row r="4" spans="1:8" s="1" customFormat="1" ht="90" thickBot="1">
      <c r="A4" s="81" t="s">
        <v>9</v>
      </c>
      <c r="B4" s="15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36</v>
      </c>
      <c r="H4" s="17" t="s">
        <v>16</v>
      </c>
    </row>
    <row r="5" spans="1:8" s="1" customFormat="1" ht="13.5" thickBot="1">
      <c r="A5" s="2" t="s">
        <v>87</v>
      </c>
      <c r="B5" s="3"/>
      <c r="C5" s="4"/>
      <c r="D5" s="5"/>
      <c r="E5" s="6">
        <v>6716000</v>
      </c>
      <c r="F5" s="6"/>
      <c r="G5" s="7"/>
      <c r="H5" s="8"/>
    </row>
    <row r="6" spans="1:8" s="1" customFormat="1" ht="12.75">
      <c r="A6" s="2" t="s">
        <v>88</v>
      </c>
      <c r="B6" s="126"/>
      <c r="C6" s="20"/>
      <c r="D6" s="127"/>
      <c r="E6" s="128">
        <v>59405</v>
      </c>
      <c r="F6" s="128"/>
      <c r="G6" s="129"/>
      <c r="H6" s="130"/>
    </row>
    <row r="7" spans="1:8" s="1" customFormat="1" ht="12.75">
      <c r="A7" s="18" t="s">
        <v>104</v>
      </c>
      <c r="B7" s="126"/>
      <c r="C7" s="20"/>
      <c r="D7" s="127"/>
      <c r="E7" s="128">
        <v>0</v>
      </c>
      <c r="F7" s="128"/>
      <c r="G7" s="129"/>
      <c r="H7" s="130"/>
    </row>
    <row r="8" spans="1:8" s="1" customFormat="1" ht="12.75">
      <c r="A8" s="18">
        <v>641</v>
      </c>
      <c r="B8" s="19">
        <v>0</v>
      </c>
      <c r="C8" s="20">
        <v>2600</v>
      </c>
      <c r="D8" s="20"/>
      <c r="E8" s="20"/>
      <c r="F8" s="20"/>
      <c r="G8" s="21"/>
      <c r="H8" s="22"/>
    </row>
    <row r="9" spans="1:8" s="1" customFormat="1" ht="12.75">
      <c r="A9" s="18">
        <v>652</v>
      </c>
      <c r="B9" s="19"/>
      <c r="C9" s="20"/>
      <c r="D9" s="20">
        <v>21000</v>
      </c>
      <c r="E9" s="20"/>
      <c r="F9" s="20"/>
      <c r="G9" s="21"/>
      <c r="H9" s="22"/>
    </row>
    <row r="10" spans="1:8" s="1" customFormat="1" ht="12.75">
      <c r="A10" s="18">
        <v>661</v>
      </c>
      <c r="B10" s="19"/>
      <c r="C10" s="20">
        <v>75800</v>
      </c>
      <c r="D10" s="20"/>
      <c r="E10" s="20"/>
      <c r="F10" s="20"/>
      <c r="G10" s="21"/>
      <c r="H10" s="22"/>
    </row>
    <row r="11" spans="1:8" s="1" customFormat="1" ht="12.75">
      <c r="A11" s="18">
        <v>663</v>
      </c>
      <c r="B11" s="19"/>
      <c r="C11" s="20"/>
      <c r="D11" s="20"/>
      <c r="E11" s="20"/>
      <c r="F11" s="20">
        <v>20800</v>
      </c>
      <c r="G11" s="21"/>
      <c r="H11" s="22"/>
    </row>
    <row r="12" spans="1:8" s="1" customFormat="1" ht="12.75">
      <c r="A12" s="18">
        <v>671</v>
      </c>
      <c r="B12" s="19">
        <v>1965194</v>
      </c>
      <c r="C12" s="20"/>
      <c r="D12" s="20"/>
      <c r="E12" s="20"/>
      <c r="F12" s="20"/>
      <c r="G12" s="21"/>
      <c r="H12" s="22"/>
    </row>
    <row r="13" spans="1:8" s="1" customFormat="1" ht="12.75">
      <c r="A13" s="18">
        <v>721</v>
      </c>
      <c r="B13" s="19"/>
      <c r="C13" s="20"/>
      <c r="D13" s="20"/>
      <c r="E13" s="20"/>
      <c r="F13" s="20"/>
      <c r="G13" s="21">
        <v>670</v>
      </c>
      <c r="H13" s="22"/>
    </row>
    <row r="14" spans="1:8" s="1" customFormat="1" ht="25.5">
      <c r="A14" s="18" t="s">
        <v>95</v>
      </c>
      <c r="B14" s="19">
        <v>-79290.74</v>
      </c>
      <c r="C14" s="20">
        <v>0</v>
      </c>
      <c r="D14" s="20">
        <v>0</v>
      </c>
      <c r="E14" s="20">
        <v>10000</v>
      </c>
      <c r="F14" s="20"/>
      <c r="G14" s="21">
        <v>9000</v>
      </c>
      <c r="H14" s="22"/>
    </row>
    <row r="15" spans="1:8" s="1" customFormat="1" ht="13.5" thickBot="1">
      <c r="A15" s="23"/>
      <c r="B15" s="24"/>
      <c r="C15" s="25"/>
      <c r="D15" s="25"/>
      <c r="E15" s="25"/>
      <c r="F15" s="25"/>
      <c r="G15" s="26"/>
      <c r="H15" s="27"/>
    </row>
    <row r="16" spans="1:8" s="1" customFormat="1" ht="30" customHeight="1" thickBot="1">
      <c r="A16" s="28" t="s">
        <v>17</v>
      </c>
      <c r="B16" s="29">
        <f aca="true" t="shared" si="0" ref="B16:G16">SUM(B5:B15)</f>
        <v>1885903.26</v>
      </c>
      <c r="C16" s="29">
        <f t="shared" si="0"/>
        <v>78400</v>
      </c>
      <c r="D16" s="29">
        <f t="shared" si="0"/>
        <v>21000</v>
      </c>
      <c r="E16" s="29">
        <f t="shared" si="0"/>
        <v>6785405</v>
      </c>
      <c r="F16" s="29">
        <f t="shared" si="0"/>
        <v>20800</v>
      </c>
      <c r="G16" s="29">
        <f t="shared" si="0"/>
        <v>9670</v>
      </c>
      <c r="H16" s="29">
        <f>SUM(H5:H15)</f>
        <v>0</v>
      </c>
    </row>
    <row r="17" spans="1:8" s="1" customFormat="1" ht="28.5" customHeight="1" thickBot="1">
      <c r="A17" s="28" t="s">
        <v>37</v>
      </c>
      <c r="B17" s="178">
        <f>B16+C16+D16+E16+F16+G16+H16</f>
        <v>8801178.26</v>
      </c>
      <c r="C17" s="179"/>
      <c r="D17" s="179"/>
      <c r="E17" s="179"/>
      <c r="F17" s="179"/>
      <c r="G17" s="179"/>
      <c r="H17" s="180"/>
    </row>
    <row r="18" spans="1:8" ht="12.75">
      <c r="A18" s="11"/>
      <c r="B18" s="11"/>
      <c r="C18" s="11"/>
      <c r="D18" s="12"/>
      <c r="E18" s="30"/>
      <c r="H18" s="14"/>
    </row>
    <row r="19" spans="4:5" ht="12.75">
      <c r="D19" s="32"/>
      <c r="E19" s="33"/>
    </row>
    <row r="20" spans="3:5" ht="13.5" customHeight="1">
      <c r="C20" s="34"/>
      <c r="D20" s="32"/>
      <c r="E20" s="35"/>
    </row>
    <row r="21" spans="3:5" ht="13.5" customHeight="1">
      <c r="C21" s="34"/>
      <c r="D21" s="36"/>
      <c r="E21" s="37"/>
    </row>
    <row r="22" spans="4:5" ht="13.5" customHeight="1">
      <c r="D22" s="38"/>
      <c r="E22" s="39"/>
    </row>
    <row r="23" spans="4:5" ht="13.5" customHeight="1">
      <c r="D23" s="40"/>
      <c r="E23" s="41"/>
    </row>
    <row r="24" spans="4:5" ht="13.5" customHeight="1">
      <c r="D24" s="32"/>
      <c r="E24" s="33"/>
    </row>
    <row r="25" spans="3:5" ht="28.5" customHeight="1">
      <c r="C25" s="34"/>
      <c r="D25" s="32"/>
      <c r="E25" s="42"/>
    </row>
    <row r="26" spans="3:5" ht="13.5" customHeight="1">
      <c r="C26" s="34"/>
      <c r="D26" s="32"/>
      <c r="E26" s="37"/>
    </row>
    <row r="27" spans="4:5" ht="13.5" customHeight="1">
      <c r="D27" s="32"/>
      <c r="E27" s="33"/>
    </row>
    <row r="28" spans="4:5" ht="13.5" customHeight="1">
      <c r="D28" s="32"/>
      <c r="E28" s="41"/>
    </row>
    <row r="29" spans="4:5" ht="13.5" customHeight="1">
      <c r="D29" s="32"/>
      <c r="E29" s="33"/>
    </row>
    <row r="30" spans="4:5" ht="22.5" customHeight="1">
      <c r="D30" s="32"/>
      <c r="E30" s="43"/>
    </row>
    <row r="31" spans="4:5" ht="13.5" customHeight="1">
      <c r="D31" s="38"/>
      <c r="E31" s="39"/>
    </row>
    <row r="32" spans="2:5" ht="13.5" customHeight="1">
      <c r="B32" s="34"/>
      <c r="D32" s="38"/>
      <c r="E32" s="44"/>
    </row>
    <row r="33" spans="3:5" ht="13.5" customHeight="1">
      <c r="C33" s="34"/>
      <c r="D33" s="38"/>
      <c r="E33" s="45"/>
    </row>
    <row r="34" spans="3:5" ht="13.5" customHeight="1">
      <c r="C34" s="34"/>
      <c r="D34" s="40"/>
      <c r="E34" s="37"/>
    </row>
    <row r="35" spans="4:5" ht="13.5" customHeight="1">
      <c r="D35" s="32"/>
      <c r="E35" s="33"/>
    </row>
    <row r="36" spans="2:5" ht="13.5" customHeight="1">
      <c r="B36" s="34"/>
      <c r="D36" s="32"/>
      <c r="E36" s="35"/>
    </row>
    <row r="37" spans="3:5" ht="13.5" customHeight="1">
      <c r="C37" s="34"/>
      <c r="D37" s="32"/>
      <c r="E37" s="44"/>
    </row>
    <row r="38" spans="3:5" ht="13.5" customHeight="1">
      <c r="C38" s="34"/>
      <c r="D38" s="40"/>
      <c r="E38" s="37"/>
    </row>
    <row r="39" spans="4:5" ht="13.5" customHeight="1">
      <c r="D39" s="38"/>
      <c r="E39" s="33"/>
    </row>
    <row r="40" spans="3:5" ht="13.5" customHeight="1">
      <c r="C40" s="34"/>
      <c r="D40" s="38"/>
      <c r="E40" s="44"/>
    </row>
    <row r="41" spans="4:5" ht="22.5" customHeight="1">
      <c r="D41" s="40"/>
      <c r="E41" s="43"/>
    </row>
    <row r="42" spans="4:5" ht="13.5" customHeight="1">
      <c r="D42" s="32"/>
      <c r="E42" s="33"/>
    </row>
    <row r="43" spans="4:5" ht="13.5" customHeight="1">
      <c r="D43" s="40"/>
      <c r="E43" s="37"/>
    </row>
    <row r="44" spans="4:5" ht="13.5" customHeight="1">
      <c r="D44" s="32"/>
      <c r="E44" s="33"/>
    </row>
    <row r="45" spans="4:5" ht="13.5" customHeight="1">
      <c r="D45" s="32"/>
      <c r="E45" s="33"/>
    </row>
    <row r="46" spans="1:5" ht="13.5" customHeight="1">
      <c r="A46" s="34"/>
      <c r="D46" s="46"/>
      <c r="E46" s="44"/>
    </row>
    <row r="47" spans="2:5" ht="13.5" customHeight="1">
      <c r="B47" s="34"/>
      <c r="C47" s="34"/>
      <c r="D47" s="47"/>
      <c r="E47" s="44"/>
    </row>
    <row r="48" spans="2:5" ht="13.5" customHeight="1">
      <c r="B48" s="34"/>
      <c r="C48" s="34"/>
      <c r="D48" s="47"/>
      <c r="E48" s="35"/>
    </row>
    <row r="49" spans="2:5" ht="13.5" customHeight="1">
      <c r="B49" s="34"/>
      <c r="C49" s="34"/>
      <c r="D49" s="40"/>
      <c r="E49" s="41"/>
    </row>
    <row r="50" spans="4:5" ht="12.75">
      <c r="D50" s="32"/>
      <c r="E50" s="33"/>
    </row>
    <row r="51" spans="2:5" ht="12.75">
      <c r="B51" s="34"/>
      <c r="D51" s="32"/>
      <c r="E51" s="44"/>
    </row>
    <row r="52" spans="3:5" ht="12.75">
      <c r="C52" s="34"/>
      <c r="D52" s="32"/>
      <c r="E52" s="35"/>
    </row>
    <row r="53" spans="3:5" ht="12.75">
      <c r="C53" s="34"/>
      <c r="D53" s="40"/>
      <c r="E53" s="37"/>
    </row>
    <row r="54" spans="4:5" ht="12.75">
      <c r="D54" s="32"/>
      <c r="E54" s="33"/>
    </row>
    <row r="55" spans="4:5" ht="12.75">
      <c r="D55" s="32"/>
      <c r="E55" s="33"/>
    </row>
    <row r="56" spans="4:5" ht="12.75">
      <c r="D56" s="48"/>
      <c r="E56" s="49"/>
    </row>
    <row r="57" spans="4:5" ht="12.75">
      <c r="D57" s="32"/>
      <c r="E57" s="33"/>
    </row>
    <row r="58" spans="4:5" ht="12.75">
      <c r="D58" s="32"/>
      <c r="E58" s="33"/>
    </row>
    <row r="59" spans="4:5" ht="12.75">
      <c r="D59" s="32"/>
      <c r="E59" s="33"/>
    </row>
    <row r="60" spans="4:5" ht="12.75">
      <c r="D60" s="40"/>
      <c r="E60" s="37"/>
    </row>
    <row r="61" spans="4:5" ht="12.75">
      <c r="D61" s="32"/>
      <c r="E61" s="33"/>
    </row>
    <row r="62" spans="4:5" ht="12.75">
      <c r="D62" s="40"/>
      <c r="E62" s="37"/>
    </row>
    <row r="63" spans="4:5" ht="12.75">
      <c r="D63" s="32"/>
      <c r="E63" s="33"/>
    </row>
    <row r="64" spans="4:5" ht="12.75">
      <c r="D64" s="32"/>
      <c r="E64" s="33"/>
    </row>
    <row r="65" spans="4:5" ht="12.75">
      <c r="D65" s="32"/>
      <c r="E65" s="33"/>
    </row>
    <row r="66" spans="4:5" ht="12.75">
      <c r="D66" s="32"/>
      <c r="E66" s="33"/>
    </row>
    <row r="67" spans="1:5" ht="28.5" customHeight="1">
      <c r="A67" s="50"/>
      <c r="B67" s="50"/>
      <c r="C67" s="50"/>
      <c r="D67" s="51"/>
      <c r="E67" s="52"/>
    </row>
    <row r="68" spans="3:5" ht="12.75">
      <c r="C68" s="34"/>
      <c r="D68" s="32"/>
      <c r="E68" s="35"/>
    </row>
    <row r="69" spans="4:5" ht="12.75">
      <c r="D69" s="53"/>
      <c r="E69" s="54"/>
    </row>
    <row r="70" spans="4:5" ht="12.75">
      <c r="D70" s="32"/>
      <c r="E70" s="33"/>
    </row>
    <row r="71" spans="4:5" ht="12.75">
      <c r="D71" s="48"/>
      <c r="E71" s="49"/>
    </row>
    <row r="72" spans="4:5" ht="12.75">
      <c r="D72" s="48"/>
      <c r="E72" s="49"/>
    </row>
    <row r="73" spans="4:5" ht="12.75">
      <c r="D73" s="32"/>
      <c r="E73" s="33"/>
    </row>
    <row r="74" spans="4:5" ht="12.75">
      <c r="D74" s="40"/>
      <c r="E74" s="37"/>
    </row>
    <row r="75" spans="4:5" ht="12.75">
      <c r="D75" s="32"/>
      <c r="E75" s="33"/>
    </row>
    <row r="76" spans="4:5" ht="12.75">
      <c r="D76" s="32"/>
      <c r="E76" s="33"/>
    </row>
    <row r="77" spans="4:5" ht="12.75">
      <c r="D77" s="40"/>
      <c r="E77" s="37"/>
    </row>
    <row r="78" spans="4:5" ht="12.75">
      <c r="D78" s="32"/>
      <c r="E78" s="33"/>
    </row>
    <row r="79" spans="4:5" ht="12.75">
      <c r="D79" s="48"/>
      <c r="E79" s="49"/>
    </row>
    <row r="80" spans="4:5" ht="12.75">
      <c r="D80" s="40"/>
      <c r="E80" s="54"/>
    </row>
    <row r="81" spans="4:5" ht="12.75">
      <c r="D81" s="38"/>
      <c r="E81" s="49"/>
    </row>
    <row r="82" spans="4:5" ht="12.75">
      <c r="D82" s="40"/>
      <c r="E82" s="37"/>
    </row>
    <row r="83" spans="4:5" ht="12.75">
      <c r="D83" s="32"/>
      <c r="E83" s="33"/>
    </row>
    <row r="84" spans="3:5" ht="12.75">
      <c r="C84" s="34"/>
      <c r="D84" s="32"/>
      <c r="E84" s="35"/>
    </row>
    <row r="85" spans="4:5" ht="12.75">
      <c r="D85" s="38"/>
      <c r="E85" s="37"/>
    </row>
    <row r="86" spans="4:5" ht="12.75">
      <c r="D86" s="38"/>
      <c r="E86" s="49"/>
    </row>
    <row r="87" spans="3:5" ht="12.75">
      <c r="C87" s="34"/>
      <c r="D87" s="38"/>
      <c r="E87" s="55"/>
    </row>
    <row r="88" spans="3:5" ht="12.75">
      <c r="C88" s="34"/>
      <c r="D88" s="40"/>
      <c r="E88" s="41"/>
    </row>
    <row r="89" spans="4:5" ht="12.75">
      <c r="D89" s="32"/>
      <c r="E89" s="33"/>
    </row>
    <row r="90" spans="4:5" ht="12.75">
      <c r="D90" s="53"/>
      <c r="E90" s="56"/>
    </row>
    <row r="91" spans="4:5" ht="11.25" customHeight="1">
      <c r="D91" s="48"/>
      <c r="E91" s="49"/>
    </row>
    <row r="92" spans="2:5" ht="24" customHeight="1">
      <c r="B92" s="34"/>
      <c r="D92" s="48"/>
      <c r="E92" s="57"/>
    </row>
    <row r="93" spans="3:5" ht="15" customHeight="1">
      <c r="C93" s="34"/>
      <c r="D93" s="48"/>
      <c r="E93" s="57"/>
    </row>
    <row r="94" spans="4:5" ht="11.25" customHeight="1">
      <c r="D94" s="53"/>
      <c r="E94" s="54"/>
    </row>
    <row r="95" spans="4:5" ht="12.75">
      <c r="D95" s="48"/>
      <c r="E95" s="49"/>
    </row>
    <row r="96" spans="2:5" ht="13.5" customHeight="1">
      <c r="B96" s="34"/>
      <c r="D96" s="48"/>
      <c r="E96" s="58"/>
    </row>
    <row r="97" spans="3:5" ht="12.75" customHeight="1">
      <c r="C97" s="34"/>
      <c r="D97" s="48"/>
      <c r="E97" s="35"/>
    </row>
    <row r="98" spans="3:5" ht="12.75" customHeight="1">
      <c r="C98" s="34"/>
      <c r="D98" s="40"/>
      <c r="E98" s="41"/>
    </row>
    <row r="99" spans="4:5" ht="12.75">
      <c r="D99" s="32"/>
      <c r="E99" s="33"/>
    </row>
    <row r="100" spans="3:5" ht="12.75">
      <c r="C100" s="34"/>
      <c r="D100" s="32"/>
      <c r="E100" s="55"/>
    </row>
    <row r="101" spans="4:5" ht="12.75">
      <c r="D101" s="53"/>
      <c r="E101" s="54"/>
    </row>
    <row r="102" spans="4:5" ht="12.75">
      <c r="D102" s="48"/>
      <c r="E102" s="49"/>
    </row>
    <row r="103" spans="4:5" ht="12.75">
      <c r="D103" s="32"/>
      <c r="E103" s="33"/>
    </row>
    <row r="104" spans="1:5" ht="19.5" customHeight="1">
      <c r="A104" s="59"/>
      <c r="B104" s="11"/>
      <c r="C104" s="11"/>
      <c r="D104" s="11"/>
      <c r="E104" s="44"/>
    </row>
    <row r="105" spans="1:5" ht="15" customHeight="1">
      <c r="A105" s="34"/>
      <c r="D105" s="46"/>
      <c r="E105" s="44"/>
    </row>
    <row r="106" spans="1:5" ht="12.75">
      <c r="A106" s="34"/>
      <c r="B106" s="34"/>
      <c r="D106" s="46"/>
      <c r="E106" s="35"/>
    </row>
    <row r="107" spans="3:5" ht="12.75">
      <c r="C107" s="34"/>
      <c r="D107" s="32"/>
      <c r="E107" s="44"/>
    </row>
    <row r="108" spans="4:5" ht="12.75">
      <c r="D108" s="36"/>
      <c r="E108" s="37"/>
    </row>
    <row r="109" spans="2:5" ht="12.75">
      <c r="B109" s="34"/>
      <c r="D109" s="32"/>
      <c r="E109" s="35"/>
    </row>
    <row r="110" spans="3:5" ht="12.75">
      <c r="C110" s="34"/>
      <c r="D110" s="32"/>
      <c r="E110" s="35"/>
    </row>
    <row r="111" spans="4:5" ht="12.75">
      <c r="D111" s="40"/>
      <c r="E111" s="41"/>
    </row>
    <row r="112" spans="3:5" ht="22.5" customHeight="1">
      <c r="C112" s="34"/>
      <c r="D112" s="32"/>
      <c r="E112" s="42"/>
    </row>
    <row r="113" spans="4:5" ht="12.75">
      <c r="D113" s="32"/>
      <c r="E113" s="41"/>
    </row>
    <row r="114" spans="2:5" ht="12.75">
      <c r="B114" s="34"/>
      <c r="D114" s="38"/>
      <c r="E114" s="44"/>
    </row>
    <row r="115" spans="3:5" ht="12.75">
      <c r="C115" s="34"/>
      <c r="D115" s="38"/>
      <c r="E115" s="45"/>
    </row>
    <row r="116" spans="4:5" ht="12.75">
      <c r="D116" s="40"/>
      <c r="E116" s="37"/>
    </row>
    <row r="117" spans="1:5" ht="13.5" customHeight="1">
      <c r="A117" s="34"/>
      <c r="D117" s="46"/>
      <c r="E117" s="44"/>
    </row>
    <row r="118" spans="2:5" ht="13.5" customHeight="1">
      <c r="B118" s="34"/>
      <c r="D118" s="32"/>
      <c r="E118" s="44"/>
    </row>
    <row r="119" spans="3:5" ht="13.5" customHeight="1">
      <c r="C119" s="34"/>
      <c r="D119" s="32"/>
      <c r="E119" s="35"/>
    </row>
    <row r="120" spans="3:5" ht="12.75">
      <c r="C120" s="34"/>
      <c r="D120" s="40"/>
      <c r="E120" s="37"/>
    </row>
    <row r="121" spans="3:5" ht="12.75">
      <c r="C121" s="34"/>
      <c r="D121" s="32"/>
      <c r="E121" s="35"/>
    </row>
    <row r="122" spans="4:5" ht="12.75">
      <c r="D122" s="53"/>
      <c r="E122" s="54"/>
    </row>
    <row r="123" spans="3:5" ht="12.75">
      <c r="C123" s="34"/>
      <c r="D123" s="38"/>
      <c r="E123" s="55"/>
    </row>
    <row r="124" spans="3:5" ht="12.75">
      <c r="C124" s="34"/>
      <c r="D124" s="40"/>
      <c r="E124" s="41"/>
    </row>
    <row r="125" spans="4:5" ht="12.75">
      <c r="D125" s="53"/>
      <c r="E125" s="60"/>
    </row>
    <row r="126" spans="2:5" ht="12.75">
      <c r="B126" s="34"/>
      <c r="D126" s="48"/>
      <c r="E126" s="58"/>
    </row>
    <row r="127" spans="3:5" ht="12.75">
      <c r="C127" s="34"/>
      <c r="D127" s="48"/>
      <c r="E127" s="35"/>
    </row>
    <row r="128" spans="3:5" ht="12.75">
      <c r="C128" s="34"/>
      <c r="D128" s="40"/>
      <c r="E128" s="41"/>
    </row>
    <row r="129" spans="3:5" ht="12.75">
      <c r="C129" s="34"/>
      <c r="D129" s="40"/>
      <c r="E129" s="41"/>
    </row>
    <row r="130" spans="4:5" ht="12.75">
      <c r="D130" s="32"/>
      <c r="E130" s="33"/>
    </row>
    <row r="131" spans="1:5" s="61" customFormat="1" ht="18" customHeight="1">
      <c r="A131" s="181"/>
      <c r="B131" s="182"/>
      <c r="C131" s="182"/>
      <c r="D131" s="182"/>
      <c r="E131" s="182"/>
    </row>
    <row r="132" spans="1:5" ht="28.5" customHeight="1">
      <c r="A132" s="50"/>
      <c r="B132" s="50"/>
      <c r="C132" s="50"/>
      <c r="D132" s="51"/>
      <c r="E132" s="52"/>
    </row>
    <row r="134" spans="1:5" ht="15.75">
      <c r="A134" s="63"/>
      <c r="B134" s="34"/>
      <c r="C134" s="34"/>
      <c r="D134" s="64"/>
      <c r="E134" s="10"/>
    </row>
    <row r="135" spans="1:5" ht="12.75">
      <c r="A135" s="34"/>
      <c r="B135" s="34"/>
      <c r="C135" s="34"/>
      <c r="D135" s="64"/>
      <c r="E135" s="10"/>
    </row>
    <row r="136" spans="1:5" ht="17.25" customHeight="1">
      <c r="A136" s="34"/>
      <c r="B136" s="34"/>
      <c r="C136" s="34"/>
      <c r="D136" s="64"/>
      <c r="E136" s="10"/>
    </row>
    <row r="137" spans="1:5" ht="13.5" customHeight="1">
      <c r="A137" s="34"/>
      <c r="B137" s="34"/>
      <c r="C137" s="34"/>
      <c r="D137" s="64"/>
      <c r="E137" s="10"/>
    </row>
    <row r="138" spans="1:5" ht="12.75">
      <c r="A138" s="34"/>
      <c r="B138" s="34"/>
      <c r="C138" s="34"/>
      <c r="D138" s="64"/>
      <c r="E138" s="10"/>
    </row>
    <row r="139" spans="1:3" ht="12.75">
      <c r="A139" s="34"/>
      <c r="B139" s="34"/>
      <c r="C139" s="34"/>
    </row>
    <row r="140" spans="1:5" ht="12.75">
      <c r="A140" s="34"/>
      <c r="B140" s="34"/>
      <c r="C140" s="34"/>
      <c r="D140" s="64"/>
      <c r="E140" s="10"/>
    </row>
    <row r="141" spans="1:5" ht="12.75">
      <c r="A141" s="34"/>
      <c r="B141" s="34"/>
      <c r="C141" s="34"/>
      <c r="D141" s="64"/>
      <c r="E141" s="65"/>
    </row>
    <row r="142" spans="1:5" ht="12.75">
      <c r="A142" s="34"/>
      <c r="B142" s="34"/>
      <c r="C142" s="34"/>
      <c r="D142" s="64"/>
      <c r="E142" s="10"/>
    </row>
    <row r="143" spans="1:5" ht="22.5" customHeight="1">
      <c r="A143" s="34"/>
      <c r="B143" s="34"/>
      <c r="C143" s="34"/>
      <c r="D143" s="64"/>
      <c r="E143" s="42"/>
    </row>
    <row r="144" spans="4:5" ht="22.5" customHeight="1">
      <c r="D144" s="40"/>
      <c r="E144" s="43"/>
    </row>
  </sheetData>
  <sheetProtection/>
  <mergeCells count="4">
    <mergeCell ref="A1:H1"/>
    <mergeCell ref="B17:H17"/>
    <mergeCell ref="A131:E13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65" max="9" man="1"/>
    <brk id="12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7109375" style="120" customWidth="1"/>
    <col min="2" max="2" width="33.57421875" style="121" customWidth="1"/>
    <col min="3" max="3" width="11.421875" style="122" customWidth="1"/>
    <col min="4" max="4" width="11.421875" style="123" customWidth="1"/>
    <col min="5" max="5" width="10.57421875" style="123" customWidth="1"/>
    <col min="6" max="6" width="9.28125" style="123" customWidth="1"/>
    <col min="7" max="7" width="10.140625" style="123" customWidth="1"/>
    <col min="8" max="8" width="9.7109375" style="123" customWidth="1"/>
    <col min="9" max="9" width="9.8515625" style="123" customWidth="1"/>
    <col min="10" max="10" width="10.140625" style="122" customWidth="1"/>
    <col min="11" max="11" width="10.28125" style="122" customWidth="1"/>
    <col min="12" max="12" width="9.8515625" style="122" customWidth="1"/>
  </cols>
  <sheetData>
    <row r="1" spans="1:12" s="125" customFormat="1" ht="42" customHeight="1">
      <c r="A1" s="138"/>
      <c r="B1" s="139" t="s">
        <v>108</v>
      </c>
      <c r="C1" s="117"/>
      <c r="D1" s="117"/>
      <c r="E1" s="117"/>
      <c r="F1" s="117"/>
      <c r="G1" s="117"/>
      <c r="H1" s="117"/>
      <c r="I1" s="117"/>
      <c r="J1" s="116"/>
      <c r="K1" s="117"/>
      <c r="L1" s="117"/>
    </row>
    <row r="2" ht="6" customHeight="1"/>
    <row r="3" spans="1:12" s="125" customFormat="1" ht="12.75">
      <c r="A3" s="114"/>
      <c r="B3" s="115"/>
      <c r="C3" s="96" t="s">
        <v>109</v>
      </c>
      <c r="D3" s="140" t="s">
        <v>92</v>
      </c>
      <c r="E3" s="96" t="s">
        <v>93</v>
      </c>
      <c r="F3" s="117"/>
      <c r="G3" s="117"/>
      <c r="H3" s="117"/>
      <c r="I3" s="117"/>
      <c r="J3" s="116"/>
      <c r="K3" s="117"/>
      <c r="L3" s="117"/>
    </row>
    <row r="4" spans="1:12" s="125" customFormat="1" ht="15">
      <c r="A4" s="114"/>
      <c r="B4" s="141" t="s">
        <v>94</v>
      </c>
      <c r="C4" s="142">
        <f>C5+C65+C102+C115+C129+C159+C174</f>
        <v>8370625</v>
      </c>
      <c r="D4" s="142">
        <f>D5+D65+D102+D115+D129+D159+D174</f>
        <v>430553</v>
      </c>
      <c r="E4" s="142">
        <f>E5+E65+E102+E115+E129+E159+E174</f>
        <v>8801178</v>
      </c>
      <c r="F4" s="117"/>
      <c r="G4" s="117"/>
      <c r="H4" s="117"/>
      <c r="I4" s="117"/>
      <c r="J4" s="116"/>
      <c r="K4" s="117"/>
      <c r="L4" s="117"/>
    </row>
    <row r="5" spans="1:12" ht="12.75">
      <c r="A5" s="98" t="s">
        <v>34</v>
      </c>
      <c r="B5" s="134" t="s">
        <v>91</v>
      </c>
      <c r="C5" s="100">
        <f>C6+C49</f>
        <v>1526255</v>
      </c>
      <c r="D5" s="100">
        <f>D6+D49</f>
        <v>359648</v>
      </c>
      <c r="E5" s="100">
        <f>E6+E49</f>
        <v>1885903</v>
      </c>
      <c r="F5" s="119"/>
      <c r="G5" s="119"/>
      <c r="H5" s="117"/>
      <c r="I5" s="117"/>
      <c r="J5" s="116"/>
      <c r="K5" s="116"/>
      <c r="L5" s="116"/>
    </row>
    <row r="6" spans="1:12" ht="12.75">
      <c r="A6" s="111">
        <v>3</v>
      </c>
      <c r="B6" s="112" t="s">
        <v>19</v>
      </c>
      <c r="C6" s="113">
        <f>C14+C41+C45+C7</f>
        <v>1455700</v>
      </c>
      <c r="D6" s="113">
        <f>D14+D41+D45+D7</f>
        <v>359648</v>
      </c>
      <c r="E6" s="113">
        <f>E14+E41+E45+E7</f>
        <v>1815348</v>
      </c>
      <c r="F6" s="119"/>
      <c r="G6" s="119"/>
      <c r="H6" s="117"/>
      <c r="I6" s="117"/>
      <c r="J6" s="116"/>
      <c r="K6" s="116"/>
      <c r="L6" s="116"/>
    </row>
    <row r="7" spans="1:12" ht="12.75">
      <c r="A7" s="111">
        <v>31</v>
      </c>
      <c r="B7" s="112" t="s">
        <v>110</v>
      </c>
      <c r="C7" s="113">
        <f>C8+C10+C12</f>
        <v>0</v>
      </c>
      <c r="D7" s="113">
        <f>D8+D10+D12</f>
        <v>55000</v>
      </c>
      <c r="E7" s="113">
        <f>E8+E10+E12</f>
        <v>55000</v>
      </c>
      <c r="F7" s="119"/>
      <c r="G7" s="119"/>
      <c r="H7" s="117"/>
      <c r="I7" s="117"/>
      <c r="J7" s="116"/>
      <c r="K7" s="116"/>
      <c r="L7" s="116"/>
    </row>
    <row r="8" spans="1:12" ht="12.75">
      <c r="A8" s="111">
        <v>311</v>
      </c>
      <c r="B8" s="112" t="s">
        <v>111</v>
      </c>
      <c r="C8" s="113">
        <f>C9</f>
        <v>0</v>
      </c>
      <c r="D8" s="113">
        <f>E9</f>
        <v>30000</v>
      </c>
      <c r="E8" s="113">
        <f>E9</f>
        <v>30000</v>
      </c>
      <c r="F8" s="119"/>
      <c r="G8" s="119"/>
      <c r="H8" s="117"/>
      <c r="I8" s="117"/>
      <c r="J8" s="116"/>
      <c r="K8" s="116"/>
      <c r="L8" s="116"/>
    </row>
    <row r="9" spans="1:12" s="151" customFormat="1" ht="12.75">
      <c r="A9" s="148">
        <v>3111</v>
      </c>
      <c r="B9" s="149" t="s">
        <v>46</v>
      </c>
      <c r="C9" s="150">
        <v>0</v>
      </c>
      <c r="D9" s="150">
        <f>E9-C9</f>
        <v>30000</v>
      </c>
      <c r="E9" s="150">
        <v>30000</v>
      </c>
      <c r="F9" s="117"/>
      <c r="G9" s="117"/>
      <c r="H9" s="117"/>
      <c r="I9" s="117"/>
      <c r="J9" s="116"/>
      <c r="K9" s="116"/>
      <c r="L9" s="116"/>
    </row>
    <row r="10" spans="1:12" s="152" customFormat="1" ht="12.75">
      <c r="A10" s="111">
        <v>312</v>
      </c>
      <c r="B10" s="112" t="s">
        <v>22</v>
      </c>
      <c r="C10" s="113">
        <f>C11</f>
        <v>0</v>
      </c>
      <c r="D10" s="113">
        <f>D11</f>
        <v>15000</v>
      </c>
      <c r="E10" s="113">
        <f>E11</f>
        <v>15000</v>
      </c>
      <c r="F10" s="119"/>
      <c r="G10" s="119"/>
      <c r="H10" s="119"/>
      <c r="I10" s="119"/>
      <c r="J10" s="118"/>
      <c r="K10" s="118"/>
      <c r="L10" s="118"/>
    </row>
    <row r="11" spans="1:12" s="151" customFormat="1" ht="12.75">
      <c r="A11" s="148">
        <v>3121</v>
      </c>
      <c r="B11" s="149" t="s">
        <v>22</v>
      </c>
      <c r="C11" s="150">
        <v>0</v>
      </c>
      <c r="D11" s="150">
        <f>E11-C11</f>
        <v>15000</v>
      </c>
      <c r="E11" s="150">
        <v>15000</v>
      </c>
      <c r="F11" s="117"/>
      <c r="G11" s="117"/>
      <c r="H11" s="117"/>
      <c r="I11" s="117"/>
      <c r="J11" s="116"/>
      <c r="K11" s="116"/>
      <c r="L11" s="116"/>
    </row>
    <row r="12" spans="1:12" s="152" customFormat="1" ht="12.75">
      <c r="A12" s="111">
        <v>313</v>
      </c>
      <c r="B12" s="112" t="s">
        <v>23</v>
      </c>
      <c r="C12" s="113">
        <f>C13</f>
        <v>0</v>
      </c>
      <c r="D12" s="113">
        <f>D13</f>
        <v>10000</v>
      </c>
      <c r="E12" s="113">
        <f>E13</f>
        <v>10000</v>
      </c>
      <c r="F12" s="119"/>
      <c r="G12" s="119"/>
      <c r="H12" s="119"/>
      <c r="I12" s="119"/>
      <c r="J12" s="118"/>
      <c r="K12" s="118"/>
      <c r="L12" s="118"/>
    </row>
    <row r="13" spans="1:12" s="151" customFormat="1" ht="12.75">
      <c r="A13" s="148">
        <v>3132</v>
      </c>
      <c r="B13" s="149" t="s">
        <v>112</v>
      </c>
      <c r="C13" s="150">
        <v>0</v>
      </c>
      <c r="D13" s="150">
        <f>E13-C13</f>
        <v>10000</v>
      </c>
      <c r="E13" s="150">
        <v>10000</v>
      </c>
      <c r="F13" s="117"/>
      <c r="G13" s="117"/>
      <c r="H13" s="117"/>
      <c r="I13" s="117"/>
      <c r="J13" s="116"/>
      <c r="K13" s="116"/>
      <c r="L13" s="116"/>
    </row>
    <row r="14" spans="1:12" ht="12.75">
      <c r="A14" s="101">
        <v>32</v>
      </c>
      <c r="B14" s="102" t="s">
        <v>24</v>
      </c>
      <c r="C14" s="97">
        <f>C15+C19+C26+C36</f>
        <v>1451200</v>
      </c>
      <c r="D14" s="97">
        <f>D15+D19+D26+D36</f>
        <v>304648</v>
      </c>
      <c r="E14" s="97">
        <f>E15+E19+E26+E36</f>
        <v>1755848</v>
      </c>
      <c r="F14" s="119"/>
      <c r="G14" s="119"/>
      <c r="H14" s="117"/>
      <c r="I14" s="117"/>
      <c r="J14" s="118"/>
      <c r="K14" s="118"/>
      <c r="L14" s="118"/>
    </row>
    <row r="15" spans="1:12" ht="12.75">
      <c r="A15" s="101">
        <v>321</v>
      </c>
      <c r="B15" s="102" t="s">
        <v>25</v>
      </c>
      <c r="C15" s="97">
        <f>SUM(C16:C18)</f>
        <v>266000</v>
      </c>
      <c r="D15" s="97">
        <f>SUM(D16:D18)</f>
        <v>-71000</v>
      </c>
      <c r="E15" s="97">
        <f>SUM(E16:E18)</f>
        <v>195000</v>
      </c>
      <c r="F15" s="117"/>
      <c r="G15" s="117"/>
      <c r="H15" s="117"/>
      <c r="I15" s="117"/>
      <c r="J15" s="116"/>
      <c r="K15" s="116"/>
      <c r="L15" s="116"/>
    </row>
    <row r="16" spans="1:12" ht="12.75">
      <c r="A16" s="114">
        <v>3211</v>
      </c>
      <c r="B16" s="115" t="s">
        <v>50</v>
      </c>
      <c r="C16" s="96">
        <v>60000</v>
      </c>
      <c r="D16" s="96">
        <f>E16-C16</f>
        <v>-28000</v>
      </c>
      <c r="E16" s="96">
        <v>32000</v>
      </c>
      <c r="F16" s="117"/>
      <c r="G16" s="117"/>
      <c r="H16" s="119"/>
      <c r="I16" s="119"/>
      <c r="J16" s="118"/>
      <c r="K16" s="118"/>
      <c r="L16" s="118"/>
    </row>
    <row r="17" spans="1:12" ht="12.75">
      <c r="A17" s="114">
        <v>3212</v>
      </c>
      <c r="B17" s="115" t="s">
        <v>54</v>
      </c>
      <c r="C17" s="96">
        <v>200000</v>
      </c>
      <c r="D17" s="96">
        <f>E17-C17</f>
        <v>-40000</v>
      </c>
      <c r="E17" s="96">
        <v>160000</v>
      </c>
      <c r="F17" s="117"/>
      <c r="G17" s="117"/>
      <c r="H17" s="117"/>
      <c r="I17" s="117"/>
      <c r="J17" s="116"/>
      <c r="K17" s="116"/>
      <c r="L17" s="116"/>
    </row>
    <row r="18" spans="1:12" ht="12.75">
      <c r="A18" s="114">
        <v>3213</v>
      </c>
      <c r="B18" s="115" t="s">
        <v>55</v>
      </c>
      <c r="C18" s="96">
        <v>6000</v>
      </c>
      <c r="D18" s="96">
        <f aca="true" t="shared" si="0" ref="D18:D40">E18-C18</f>
        <v>-3000</v>
      </c>
      <c r="E18" s="96">
        <v>3000</v>
      </c>
      <c r="F18" s="119"/>
      <c r="G18" s="119"/>
      <c r="H18" s="119"/>
      <c r="I18" s="119"/>
      <c r="J18" s="118"/>
      <c r="K18" s="118"/>
      <c r="L18" s="118"/>
    </row>
    <row r="19" spans="1:12" ht="12.75">
      <c r="A19" s="101">
        <v>322</v>
      </c>
      <c r="B19" s="102" t="s">
        <v>26</v>
      </c>
      <c r="C19" s="97">
        <f>SUM(C20:C25)</f>
        <v>479850</v>
      </c>
      <c r="D19" s="97">
        <f>SUM(D20:D25)</f>
        <v>-5500</v>
      </c>
      <c r="E19" s="97">
        <f>SUM(E20:E25)</f>
        <v>474350</v>
      </c>
      <c r="F19" s="117"/>
      <c r="G19" s="117"/>
      <c r="H19" s="117"/>
      <c r="I19" s="117"/>
      <c r="J19" s="118"/>
      <c r="K19" s="118"/>
      <c r="L19" s="118"/>
    </row>
    <row r="20" spans="1:12" ht="22.5">
      <c r="A20" s="114">
        <v>3221</v>
      </c>
      <c r="B20" s="115" t="s">
        <v>51</v>
      </c>
      <c r="C20" s="96">
        <v>113260</v>
      </c>
      <c r="D20" s="96">
        <f t="shared" si="0"/>
        <v>8500</v>
      </c>
      <c r="E20" s="96">
        <v>121760</v>
      </c>
      <c r="F20" s="117"/>
      <c r="G20" s="117"/>
      <c r="H20" s="119"/>
      <c r="I20" s="119"/>
      <c r="J20" s="116"/>
      <c r="K20" s="116"/>
      <c r="L20" s="116"/>
    </row>
    <row r="21" spans="1:12" ht="22.5">
      <c r="A21" s="114">
        <v>3222</v>
      </c>
      <c r="B21" s="115" t="s">
        <v>83</v>
      </c>
      <c r="C21" s="96">
        <v>8160</v>
      </c>
      <c r="D21" s="96">
        <f t="shared" si="0"/>
        <v>0</v>
      </c>
      <c r="E21" s="96">
        <v>8160</v>
      </c>
      <c r="F21" s="117"/>
      <c r="G21" s="117"/>
      <c r="H21" s="119"/>
      <c r="I21" s="119"/>
      <c r="J21" s="116"/>
      <c r="K21" s="116"/>
      <c r="L21" s="116"/>
    </row>
    <row r="22" spans="1:12" ht="12.75">
      <c r="A22" s="114">
        <v>3223</v>
      </c>
      <c r="B22" s="115" t="s">
        <v>56</v>
      </c>
      <c r="C22" s="96">
        <v>330000</v>
      </c>
      <c r="D22" s="96">
        <f t="shared" si="0"/>
        <v>-14000</v>
      </c>
      <c r="E22" s="96">
        <v>316000</v>
      </c>
      <c r="F22" s="117"/>
      <c r="G22" s="117"/>
      <c r="H22" s="117"/>
      <c r="I22" s="117"/>
      <c r="J22" s="116"/>
      <c r="K22" s="116"/>
      <c r="L22" s="116"/>
    </row>
    <row r="23" spans="1:12" ht="22.5">
      <c r="A23" s="114">
        <v>3224</v>
      </c>
      <c r="B23" s="115" t="s">
        <v>57</v>
      </c>
      <c r="C23" s="96">
        <v>14430</v>
      </c>
      <c r="D23" s="96">
        <f t="shared" si="0"/>
        <v>0</v>
      </c>
      <c r="E23" s="96">
        <v>14430</v>
      </c>
      <c r="F23" s="119"/>
      <c r="G23" s="119"/>
      <c r="H23" s="117"/>
      <c r="I23" s="117"/>
      <c r="J23" s="118"/>
      <c r="K23" s="118"/>
      <c r="L23" s="118"/>
    </row>
    <row r="24" spans="1:12" ht="12.75">
      <c r="A24" s="114">
        <v>3225</v>
      </c>
      <c r="B24" s="115" t="s">
        <v>58</v>
      </c>
      <c r="C24" s="96">
        <v>12000</v>
      </c>
      <c r="D24" s="96">
        <f t="shared" si="0"/>
        <v>0</v>
      </c>
      <c r="E24" s="96">
        <v>12000</v>
      </c>
      <c r="F24" s="117"/>
      <c r="G24" s="117"/>
      <c r="H24" s="117"/>
      <c r="I24" s="117"/>
      <c r="J24" s="118"/>
      <c r="K24" s="118"/>
      <c r="L24" s="118"/>
    </row>
    <row r="25" spans="1:12" ht="22.5">
      <c r="A25" s="114">
        <v>3227</v>
      </c>
      <c r="B25" s="115" t="s">
        <v>59</v>
      </c>
      <c r="C25" s="96">
        <v>2000</v>
      </c>
      <c r="D25" s="96">
        <f t="shared" si="0"/>
        <v>0</v>
      </c>
      <c r="E25" s="96">
        <v>2000</v>
      </c>
      <c r="F25" s="119"/>
      <c r="G25" s="119"/>
      <c r="H25" s="119"/>
      <c r="I25" s="119"/>
      <c r="J25" s="118"/>
      <c r="K25" s="118"/>
      <c r="L25" s="118"/>
    </row>
    <row r="26" spans="1:12" ht="12.75">
      <c r="A26" s="101">
        <v>323</v>
      </c>
      <c r="B26" s="102" t="s">
        <v>27</v>
      </c>
      <c r="C26" s="97">
        <f>SUM(C27:C35)</f>
        <v>687260</v>
      </c>
      <c r="D26" s="97">
        <f>SUM(D27:D35)</f>
        <v>386148</v>
      </c>
      <c r="E26" s="97">
        <f>SUM(E27:E35)</f>
        <v>1073408</v>
      </c>
      <c r="F26" s="119"/>
      <c r="G26" s="119"/>
      <c r="H26" s="119"/>
      <c r="I26" s="119"/>
      <c r="J26" s="116"/>
      <c r="K26" s="116"/>
      <c r="L26" s="116"/>
    </row>
    <row r="27" spans="1:12" ht="12.75">
      <c r="A27" s="114">
        <v>3231</v>
      </c>
      <c r="B27" s="115" t="s">
        <v>60</v>
      </c>
      <c r="C27" s="96">
        <v>10000</v>
      </c>
      <c r="D27" s="96">
        <f t="shared" si="0"/>
        <v>-500</v>
      </c>
      <c r="E27" s="96">
        <v>9500</v>
      </c>
      <c r="F27" s="117"/>
      <c r="G27" s="117"/>
      <c r="H27" s="119"/>
      <c r="I27" s="119"/>
      <c r="J27" s="116"/>
      <c r="K27" s="116"/>
      <c r="L27" s="116"/>
    </row>
    <row r="28" spans="1:12" ht="22.5">
      <c r="A28" s="114">
        <v>3232</v>
      </c>
      <c r="B28" s="115" t="s">
        <v>61</v>
      </c>
      <c r="C28" s="96">
        <v>511500</v>
      </c>
      <c r="D28" s="96">
        <f t="shared" si="0"/>
        <v>390648</v>
      </c>
      <c r="E28" s="96">
        <v>902148</v>
      </c>
      <c r="F28" s="119"/>
      <c r="G28" s="119"/>
      <c r="H28" s="117"/>
      <c r="I28" s="117"/>
      <c r="J28" s="116"/>
      <c r="K28" s="116"/>
      <c r="L28" s="116"/>
    </row>
    <row r="29" spans="1:12" ht="12.75">
      <c r="A29" s="114">
        <v>3233</v>
      </c>
      <c r="B29" s="115" t="s">
        <v>62</v>
      </c>
      <c r="C29" s="96">
        <v>560</v>
      </c>
      <c r="D29" s="96">
        <f t="shared" si="0"/>
        <v>0</v>
      </c>
      <c r="E29" s="96">
        <v>560</v>
      </c>
      <c r="F29" s="117"/>
      <c r="G29" s="117"/>
      <c r="H29" s="117"/>
      <c r="I29" s="117"/>
      <c r="J29" s="118"/>
      <c r="K29" s="118"/>
      <c r="L29" s="118"/>
    </row>
    <row r="30" spans="1:12" ht="12.75">
      <c r="A30" s="114">
        <v>3234</v>
      </c>
      <c r="B30" s="115" t="s">
        <v>63</v>
      </c>
      <c r="C30" s="96">
        <v>60000</v>
      </c>
      <c r="D30" s="96">
        <f t="shared" si="0"/>
        <v>-4000</v>
      </c>
      <c r="E30" s="96">
        <v>56000</v>
      </c>
      <c r="F30" s="117"/>
      <c r="G30" s="117"/>
      <c r="H30" s="117"/>
      <c r="I30" s="117"/>
      <c r="J30" s="116"/>
      <c r="K30" s="116"/>
      <c r="L30" s="116"/>
    </row>
    <row r="31" spans="1:12" ht="12.75">
      <c r="A31" s="114">
        <v>3235</v>
      </c>
      <c r="B31" s="115" t="s">
        <v>64</v>
      </c>
      <c r="C31" s="96">
        <v>65000</v>
      </c>
      <c r="D31" s="96">
        <f t="shared" si="0"/>
        <v>0</v>
      </c>
      <c r="E31" s="96">
        <v>65000</v>
      </c>
      <c r="F31" s="117"/>
      <c r="G31" s="117"/>
      <c r="H31" s="119"/>
      <c r="I31" s="119"/>
      <c r="J31" s="116"/>
      <c r="K31" s="116"/>
      <c r="L31" s="116"/>
    </row>
    <row r="32" spans="1:12" ht="12.75">
      <c r="A32" s="114">
        <v>3236</v>
      </c>
      <c r="B32" s="115" t="s">
        <v>65</v>
      </c>
      <c r="C32" s="96">
        <v>15000</v>
      </c>
      <c r="D32" s="96">
        <f t="shared" si="0"/>
        <v>500</v>
      </c>
      <c r="E32" s="96">
        <v>15500</v>
      </c>
      <c r="F32" s="117"/>
      <c r="G32" s="117"/>
      <c r="H32" s="117"/>
      <c r="I32" s="117"/>
      <c r="J32" s="116"/>
      <c r="K32" s="116"/>
      <c r="L32" s="116"/>
    </row>
    <row r="33" spans="1:12" ht="12.75">
      <c r="A33" s="114">
        <v>3237</v>
      </c>
      <c r="B33" s="115" t="s">
        <v>66</v>
      </c>
      <c r="C33" s="96">
        <v>500</v>
      </c>
      <c r="D33" s="96">
        <f t="shared" si="0"/>
        <v>-500</v>
      </c>
      <c r="E33" s="96">
        <v>0</v>
      </c>
      <c r="F33" s="117"/>
      <c r="G33" s="117"/>
      <c r="H33" s="117"/>
      <c r="I33" s="117"/>
      <c r="J33" s="116"/>
      <c r="K33" s="116"/>
      <c r="L33" s="116"/>
    </row>
    <row r="34" spans="1:12" ht="12.75">
      <c r="A34" s="114">
        <v>3238</v>
      </c>
      <c r="B34" s="115" t="s">
        <v>67</v>
      </c>
      <c r="C34" s="96">
        <v>21430</v>
      </c>
      <c r="D34" s="96">
        <f t="shared" si="0"/>
        <v>0</v>
      </c>
      <c r="E34" s="96">
        <v>21430</v>
      </c>
      <c r="F34" s="117"/>
      <c r="G34" s="117"/>
      <c r="H34" s="117"/>
      <c r="I34" s="117"/>
      <c r="J34" s="118"/>
      <c r="K34" s="118"/>
      <c r="L34" s="118"/>
    </row>
    <row r="35" spans="1:12" ht="12.75">
      <c r="A35" s="114">
        <v>3239</v>
      </c>
      <c r="B35" s="115" t="s">
        <v>68</v>
      </c>
      <c r="C35" s="96">
        <v>3270</v>
      </c>
      <c r="D35" s="96">
        <f t="shared" si="0"/>
        <v>0</v>
      </c>
      <c r="E35" s="96">
        <v>3270</v>
      </c>
      <c r="F35" s="117"/>
      <c r="G35" s="117"/>
      <c r="H35" s="117"/>
      <c r="I35" s="117"/>
      <c r="J35" s="116"/>
      <c r="K35" s="116"/>
      <c r="L35" s="116"/>
    </row>
    <row r="36" spans="1:12" ht="22.5">
      <c r="A36" s="101">
        <v>329</v>
      </c>
      <c r="B36" s="102" t="s">
        <v>28</v>
      </c>
      <c r="C36" s="97">
        <f>SUM(C37:C40)</f>
        <v>18090</v>
      </c>
      <c r="D36" s="97">
        <f>SUM(D37:D40)</f>
        <v>-5000</v>
      </c>
      <c r="E36" s="97">
        <f>SUM(E37:E40)</f>
        <v>13090</v>
      </c>
      <c r="F36" s="117"/>
      <c r="G36" s="117"/>
      <c r="H36" s="119"/>
      <c r="I36" s="119"/>
      <c r="J36" s="116"/>
      <c r="K36" s="116"/>
      <c r="L36" s="116"/>
    </row>
    <row r="37" spans="1:12" ht="12.75">
      <c r="A37" s="114">
        <v>3293</v>
      </c>
      <c r="B37" s="115" t="s">
        <v>52</v>
      </c>
      <c r="C37" s="96">
        <v>7840</v>
      </c>
      <c r="D37" s="96">
        <f t="shared" si="0"/>
        <v>0</v>
      </c>
      <c r="E37" s="96">
        <v>7840</v>
      </c>
      <c r="F37" s="117"/>
      <c r="G37" s="117"/>
      <c r="H37" s="119"/>
      <c r="I37" s="119"/>
      <c r="J37" s="118"/>
      <c r="K37" s="118"/>
      <c r="L37" s="118"/>
    </row>
    <row r="38" spans="1:12" ht="12.75">
      <c r="A38" s="114">
        <v>3294</v>
      </c>
      <c r="B38" s="115" t="s">
        <v>103</v>
      </c>
      <c r="C38" s="96">
        <v>250</v>
      </c>
      <c r="D38" s="96">
        <v>0</v>
      </c>
      <c r="E38" s="96">
        <v>250</v>
      </c>
      <c r="F38" s="117"/>
      <c r="G38" s="117"/>
      <c r="H38" s="117"/>
      <c r="I38" s="117"/>
      <c r="J38" s="116"/>
      <c r="K38" s="116"/>
      <c r="L38" s="116"/>
    </row>
    <row r="39" spans="1:12" ht="12.75">
      <c r="A39" s="114">
        <v>3295</v>
      </c>
      <c r="B39" s="115" t="s">
        <v>69</v>
      </c>
      <c r="C39" s="96">
        <v>5000</v>
      </c>
      <c r="D39" s="96">
        <f t="shared" si="0"/>
        <v>-5000</v>
      </c>
      <c r="E39" s="96">
        <v>0</v>
      </c>
      <c r="F39" s="117"/>
      <c r="G39" s="117"/>
      <c r="H39" s="117"/>
      <c r="I39" s="117"/>
      <c r="J39" s="116"/>
      <c r="K39" s="116"/>
      <c r="L39" s="116"/>
    </row>
    <row r="40" spans="1:12" ht="12.75">
      <c r="A40" s="114">
        <v>3299</v>
      </c>
      <c r="B40" s="115" t="s">
        <v>28</v>
      </c>
      <c r="C40" s="96">
        <v>5000</v>
      </c>
      <c r="D40" s="96">
        <f t="shared" si="0"/>
        <v>0</v>
      </c>
      <c r="E40" s="96">
        <v>5000</v>
      </c>
      <c r="F40" s="117"/>
      <c r="G40" s="117"/>
      <c r="H40" s="117"/>
      <c r="I40" s="117"/>
      <c r="J40" s="116"/>
      <c r="K40" s="116"/>
      <c r="L40" s="116"/>
    </row>
    <row r="41" spans="1:12" ht="12.75">
      <c r="A41" s="101">
        <v>34</v>
      </c>
      <c r="B41" s="102" t="s">
        <v>71</v>
      </c>
      <c r="C41" s="97">
        <f>C42</f>
        <v>4500</v>
      </c>
      <c r="D41" s="97">
        <f>D42</f>
        <v>0</v>
      </c>
      <c r="E41" s="97">
        <f>E42</f>
        <v>4500</v>
      </c>
      <c r="F41" s="117"/>
      <c r="G41" s="117"/>
      <c r="H41" s="117"/>
      <c r="I41" s="117"/>
      <c r="J41" s="116"/>
      <c r="K41" s="116"/>
      <c r="L41" s="116"/>
    </row>
    <row r="42" spans="1:12" ht="12.75">
      <c r="A42" s="101">
        <v>343</v>
      </c>
      <c r="B42" s="102" t="s">
        <v>29</v>
      </c>
      <c r="C42" s="97">
        <f>SUM(C43:C44)</f>
        <v>4500</v>
      </c>
      <c r="D42" s="97">
        <f>SUM(D43:D44)</f>
        <v>0</v>
      </c>
      <c r="E42" s="97">
        <f>SUM(E43:E44)</f>
        <v>4500</v>
      </c>
      <c r="F42" s="117"/>
      <c r="G42" s="117"/>
      <c r="H42" s="117"/>
      <c r="I42" s="117"/>
      <c r="J42" s="116"/>
      <c r="K42" s="116"/>
      <c r="L42" s="116"/>
    </row>
    <row r="43" spans="1:12" ht="22.5">
      <c r="A43" s="114">
        <v>3431</v>
      </c>
      <c r="B43" s="115" t="s">
        <v>72</v>
      </c>
      <c r="C43" s="96">
        <v>3500</v>
      </c>
      <c r="D43" s="96">
        <f>E43-C43</f>
        <v>0</v>
      </c>
      <c r="E43" s="96">
        <v>3500</v>
      </c>
      <c r="F43" s="117"/>
      <c r="G43" s="117"/>
      <c r="H43" s="117"/>
      <c r="I43" s="117"/>
      <c r="J43" s="116"/>
      <c r="K43" s="116"/>
      <c r="L43" s="116"/>
    </row>
    <row r="44" spans="1:12" ht="12.75">
      <c r="A44" s="114">
        <v>3433</v>
      </c>
      <c r="B44" s="115" t="s">
        <v>73</v>
      </c>
      <c r="C44" s="96">
        <v>1000</v>
      </c>
      <c r="D44" s="96">
        <f>E44-C44</f>
        <v>0</v>
      </c>
      <c r="E44" s="96">
        <v>1000</v>
      </c>
      <c r="F44" s="117"/>
      <c r="G44" s="117"/>
      <c r="H44" s="117"/>
      <c r="I44" s="117"/>
      <c r="J44" s="116"/>
      <c r="K44" s="116"/>
      <c r="L44" s="116"/>
    </row>
    <row r="45" spans="1:12" ht="12.75">
      <c r="A45" s="101">
        <v>37</v>
      </c>
      <c r="B45" s="102" t="s">
        <v>43</v>
      </c>
      <c r="C45" s="97">
        <f>C46</f>
        <v>0</v>
      </c>
      <c r="D45" s="97">
        <f>D46</f>
        <v>0</v>
      </c>
      <c r="E45" s="97">
        <f>E46</f>
        <v>0</v>
      </c>
      <c r="F45" s="117"/>
      <c r="G45" s="117"/>
      <c r="H45" s="117"/>
      <c r="I45" s="117"/>
      <c r="J45" s="116"/>
      <c r="K45" s="116"/>
      <c r="L45" s="116"/>
    </row>
    <row r="46" spans="1:12" ht="22.5">
      <c r="A46" s="101">
        <v>372</v>
      </c>
      <c r="B46" s="102" t="s">
        <v>74</v>
      </c>
      <c r="C46" s="97">
        <f>C48+C47</f>
        <v>0</v>
      </c>
      <c r="D46" s="97">
        <f>D48+D47</f>
        <v>0</v>
      </c>
      <c r="E46" s="97">
        <f>E48+E47</f>
        <v>0</v>
      </c>
      <c r="F46" s="117"/>
      <c r="G46" s="117"/>
      <c r="H46" s="117"/>
      <c r="I46" s="117"/>
      <c r="J46" s="116"/>
      <c r="K46" s="116"/>
      <c r="L46" s="116"/>
    </row>
    <row r="47" spans="1:12" ht="12.75">
      <c r="A47" s="114">
        <v>3721</v>
      </c>
      <c r="B47" s="115" t="s">
        <v>85</v>
      </c>
      <c r="C47" s="96"/>
      <c r="D47" s="96">
        <f>E47-C47</f>
        <v>0</v>
      </c>
      <c r="E47" s="96"/>
      <c r="F47" s="117"/>
      <c r="G47" s="117"/>
      <c r="H47" s="117"/>
      <c r="I47" s="117"/>
      <c r="J47" s="116"/>
      <c r="K47" s="116"/>
      <c r="L47" s="116"/>
    </row>
    <row r="48" spans="1:12" ht="12.75">
      <c r="A48" s="114">
        <v>3722</v>
      </c>
      <c r="B48" s="115" t="s">
        <v>75</v>
      </c>
      <c r="C48" s="96"/>
      <c r="D48" s="96">
        <f>E48-C48</f>
        <v>0</v>
      </c>
      <c r="E48" s="96"/>
      <c r="F48" s="117"/>
      <c r="G48" s="117"/>
      <c r="H48" s="117"/>
      <c r="I48" s="117"/>
      <c r="J48" s="116"/>
      <c r="K48" s="116"/>
      <c r="L48" s="116"/>
    </row>
    <row r="49" spans="1:12" ht="22.5">
      <c r="A49" s="101">
        <v>4</v>
      </c>
      <c r="B49" s="102" t="s">
        <v>30</v>
      </c>
      <c r="C49" s="97">
        <f>C50+C60</f>
        <v>70555</v>
      </c>
      <c r="D49" s="97">
        <f>D50+D60</f>
        <v>0</v>
      </c>
      <c r="E49" s="97">
        <f>E50+E60</f>
        <v>70555</v>
      </c>
      <c r="F49" s="117"/>
      <c r="G49" s="117"/>
      <c r="H49" s="117"/>
      <c r="I49" s="117"/>
      <c r="J49" s="116"/>
      <c r="K49" s="116"/>
      <c r="L49" s="116"/>
    </row>
    <row r="50" spans="1:12" ht="22.5">
      <c r="A50" s="101">
        <v>42</v>
      </c>
      <c r="B50" s="102" t="s">
        <v>76</v>
      </c>
      <c r="C50" s="97">
        <f>C53+C58+C51</f>
        <v>70555</v>
      </c>
      <c r="D50" s="97">
        <f>D53+D58+D51</f>
        <v>0</v>
      </c>
      <c r="E50" s="97">
        <f>E53+E58+E51</f>
        <v>70555</v>
      </c>
      <c r="F50" s="117"/>
      <c r="G50" s="117"/>
      <c r="H50" s="117"/>
      <c r="I50" s="117"/>
      <c r="J50" s="116"/>
      <c r="K50" s="116"/>
      <c r="L50" s="116"/>
    </row>
    <row r="51" spans="1:12" ht="12.75">
      <c r="A51" s="101">
        <v>421</v>
      </c>
      <c r="B51" s="132" t="s">
        <v>89</v>
      </c>
      <c r="C51" s="97">
        <f>C52</f>
        <v>0</v>
      </c>
      <c r="D51" s="97">
        <f>D52</f>
        <v>0</v>
      </c>
      <c r="E51" s="97">
        <f>E52</f>
        <v>0</v>
      </c>
      <c r="F51" s="117"/>
      <c r="G51" s="117"/>
      <c r="H51" s="117"/>
      <c r="I51" s="117"/>
      <c r="J51" s="116"/>
      <c r="K51" s="116"/>
      <c r="L51" s="116"/>
    </row>
    <row r="52" spans="1:12" ht="12.75">
      <c r="A52" s="114">
        <v>4212</v>
      </c>
      <c r="B52" s="131" t="s">
        <v>90</v>
      </c>
      <c r="C52" s="96">
        <v>0</v>
      </c>
      <c r="D52" s="96">
        <f>E52-C52</f>
        <v>0</v>
      </c>
      <c r="E52" s="96">
        <v>0</v>
      </c>
      <c r="F52" s="117"/>
      <c r="G52" s="117"/>
      <c r="H52" s="117"/>
      <c r="I52" s="117"/>
      <c r="J52" s="116"/>
      <c r="K52" s="116"/>
      <c r="L52" s="116"/>
    </row>
    <row r="53" spans="1:12" ht="12.75">
      <c r="A53" s="101">
        <v>422</v>
      </c>
      <c r="B53" s="102" t="s">
        <v>77</v>
      </c>
      <c r="C53" s="97">
        <f>SUM(C54:C57)</f>
        <v>69000</v>
      </c>
      <c r="D53" s="97">
        <f>SUM(D54:D57)</f>
        <v>0</v>
      </c>
      <c r="E53" s="97">
        <f>SUM(E54:E57)</f>
        <v>69000</v>
      </c>
      <c r="F53" s="117"/>
      <c r="G53" s="117"/>
      <c r="H53" s="117"/>
      <c r="I53" s="117"/>
      <c r="J53" s="116"/>
      <c r="K53" s="116"/>
      <c r="L53" s="116"/>
    </row>
    <row r="54" spans="1:12" ht="12.75">
      <c r="A54" s="114">
        <v>4221</v>
      </c>
      <c r="B54" s="115" t="s">
        <v>78</v>
      </c>
      <c r="C54" s="96">
        <v>69000</v>
      </c>
      <c r="D54" s="96">
        <f>E54-C54</f>
        <v>0</v>
      </c>
      <c r="E54" s="96">
        <v>69000</v>
      </c>
      <c r="F54" s="117"/>
      <c r="G54" s="117"/>
      <c r="H54" s="117"/>
      <c r="I54" s="117"/>
      <c r="J54" s="116"/>
      <c r="K54" s="116"/>
      <c r="L54" s="116"/>
    </row>
    <row r="55" spans="1:12" ht="12.75">
      <c r="A55" s="114">
        <v>4223</v>
      </c>
      <c r="B55" s="115" t="s">
        <v>82</v>
      </c>
      <c r="C55" s="96">
        <v>0</v>
      </c>
      <c r="D55" s="96">
        <f>E55-C55</f>
        <v>0</v>
      </c>
      <c r="E55" s="96">
        <v>0</v>
      </c>
      <c r="F55" s="117"/>
      <c r="G55" s="117"/>
      <c r="H55" s="117"/>
      <c r="I55" s="117"/>
      <c r="J55" s="116"/>
      <c r="K55" s="116"/>
      <c r="L55" s="116"/>
    </row>
    <row r="56" spans="1:12" ht="12.75">
      <c r="A56" s="114">
        <v>4224</v>
      </c>
      <c r="B56" s="115" t="s">
        <v>86</v>
      </c>
      <c r="C56" s="96"/>
      <c r="D56" s="96">
        <f>E56-C56</f>
        <v>0</v>
      </c>
      <c r="E56" s="96">
        <v>0</v>
      </c>
      <c r="F56" s="117"/>
      <c r="G56" s="117"/>
      <c r="H56" s="117"/>
      <c r="I56" s="117"/>
      <c r="J56" s="116"/>
      <c r="K56" s="116"/>
      <c r="L56" s="116"/>
    </row>
    <row r="57" spans="1:12" ht="12.75">
      <c r="A57" s="114">
        <v>4227</v>
      </c>
      <c r="B57" s="115" t="s">
        <v>79</v>
      </c>
      <c r="C57" s="96"/>
      <c r="D57" s="96">
        <f>E57-C57</f>
        <v>0</v>
      </c>
      <c r="E57" s="96">
        <v>0</v>
      </c>
      <c r="F57" s="117"/>
      <c r="G57" s="117"/>
      <c r="H57" s="117"/>
      <c r="I57" s="117"/>
      <c r="J57" s="116"/>
      <c r="K57" s="116"/>
      <c r="L57" s="116"/>
    </row>
    <row r="58" spans="1:12" ht="12.75">
      <c r="A58" s="101">
        <v>424</v>
      </c>
      <c r="B58" s="102" t="s">
        <v>80</v>
      </c>
      <c r="C58" s="97">
        <f>C59</f>
        <v>1555</v>
      </c>
      <c r="D58" s="97">
        <f>D59</f>
        <v>0</v>
      </c>
      <c r="E58" s="97">
        <f>E59</f>
        <v>1555</v>
      </c>
      <c r="F58" s="117"/>
      <c r="G58" s="117"/>
      <c r="H58" s="117"/>
      <c r="I58" s="117"/>
      <c r="J58" s="116"/>
      <c r="K58" s="116"/>
      <c r="L58" s="116"/>
    </row>
    <row r="59" spans="1:12" ht="12.75">
      <c r="A59" s="114">
        <v>4241</v>
      </c>
      <c r="B59" s="115" t="s">
        <v>81</v>
      </c>
      <c r="C59" s="96">
        <v>1555</v>
      </c>
      <c r="D59" s="96">
        <f>E59-C59</f>
        <v>0</v>
      </c>
      <c r="E59" s="96">
        <v>1555</v>
      </c>
      <c r="F59" s="117"/>
      <c r="G59" s="117"/>
      <c r="H59" s="117"/>
      <c r="I59" s="117"/>
      <c r="J59" s="116"/>
      <c r="K59" s="116"/>
      <c r="L59" s="116"/>
    </row>
    <row r="60" spans="1:12" s="124" customFormat="1" ht="21.75" customHeight="1">
      <c r="A60" s="101">
        <v>45</v>
      </c>
      <c r="B60" s="102" t="s">
        <v>101</v>
      </c>
      <c r="C60" s="97">
        <f>C61+C63</f>
        <v>0</v>
      </c>
      <c r="D60" s="97">
        <f>D61+D63</f>
        <v>0</v>
      </c>
      <c r="E60" s="97">
        <f>E61+E63</f>
        <v>0</v>
      </c>
      <c r="F60" s="119"/>
      <c r="G60" s="119"/>
      <c r="H60" s="119"/>
      <c r="I60" s="119"/>
      <c r="J60" s="118"/>
      <c r="K60" s="118"/>
      <c r="L60" s="118"/>
    </row>
    <row r="61" spans="1:12" s="124" customFormat="1" ht="22.5">
      <c r="A61" s="101">
        <v>451</v>
      </c>
      <c r="B61" s="102" t="s">
        <v>102</v>
      </c>
      <c r="C61" s="97">
        <f>C62</f>
        <v>0</v>
      </c>
      <c r="D61" s="97">
        <f>D62</f>
        <v>0</v>
      </c>
      <c r="E61" s="97">
        <f>E62</f>
        <v>0</v>
      </c>
      <c r="F61" s="119"/>
      <c r="G61" s="119"/>
      <c r="H61" s="119"/>
      <c r="I61" s="119"/>
      <c r="J61" s="118"/>
      <c r="K61" s="118"/>
      <c r="L61" s="118"/>
    </row>
    <row r="62" spans="1:12" ht="22.5">
      <c r="A62" s="114">
        <v>4511</v>
      </c>
      <c r="B62" s="115" t="s">
        <v>102</v>
      </c>
      <c r="C62" s="96">
        <v>0</v>
      </c>
      <c r="D62" s="96">
        <f>E62-C62</f>
        <v>0</v>
      </c>
      <c r="E62" s="96">
        <v>0</v>
      </c>
      <c r="F62" s="117"/>
      <c r="G62" s="117"/>
      <c r="H62" s="117"/>
      <c r="I62" s="117"/>
      <c r="J62" s="116"/>
      <c r="K62" s="116"/>
      <c r="L62" s="116"/>
    </row>
    <row r="63" spans="1:12" s="124" customFormat="1" ht="25.5">
      <c r="A63" s="101">
        <v>452</v>
      </c>
      <c r="B63" s="143" t="s">
        <v>105</v>
      </c>
      <c r="C63" s="97">
        <f>C64</f>
        <v>0</v>
      </c>
      <c r="D63" s="97">
        <f>D64</f>
        <v>0</v>
      </c>
      <c r="E63" s="97">
        <f>E64</f>
        <v>0</v>
      </c>
      <c r="F63" s="119"/>
      <c r="G63" s="119"/>
      <c r="H63" s="119"/>
      <c r="I63" s="119"/>
      <c r="J63" s="118"/>
      <c r="K63" s="118"/>
      <c r="L63" s="118"/>
    </row>
    <row r="64" spans="1:12" ht="25.5">
      <c r="A64" s="114">
        <v>4521</v>
      </c>
      <c r="B64" s="144" t="s">
        <v>105</v>
      </c>
      <c r="C64" s="96">
        <v>0</v>
      </c>
      <c r="D64" s="96">
        <f>E64-C64</f>
        <v>0</v>
      </c>
      <c r="E64" s="96">
        <v>0</v>
      </c>
      <c r="F64" s="117"/>
      <c r="G64" s="117"/>
      <c r="H64" s="117"/>
      <c r="I64" s="117"/>
      <c r="J64" s="116"/>
      <c r="K64" s="116"/>
      <c r="L64" s="116"/>
    </row>
    <row r="65" spans="1:12" ht="12.75">
      <c r="A65" s="98" t="s">
        <v>34</v>
      </c>
      <c r="B65" s="137" t="s">
        <v>11</v>
      </c>
      <c r="C65" s="100">
        <f>C66+C96</f>
        <v>78400</v>
      </c>
      <c r="D65" s="100">
        <f>D66+D96</f>
        <v>0</v>
      </c>
      <c r="E65" s="100">
        <f>E66+E96</f>
        <v>78400</v>
      </c>
      <c r="F65" s="117"/>
      <c r="G65" s="117"/>
      <c r="H65" s="117"/>
      <c r="I65" s="117"/>
      <c r="J65" s="116"/>
      <c r="K65" s="116"/>
      <c r="L65" s="116"/>
    </row>
    <row r="66" spans="1:12" ht="12.75">
      <c r="A66" s="111">
        <v>3</v>
      </c>
      <c r="B66" s="112" t="s">
        <v>19</v>
      </c>
      <c r="C66" s="113">
        <f>C67+C89+C92</f>
        <v>57520</v>
      </c>
      <c r="D66" s="113">
        <f>D67+D89+D92</f>
        <v>0</v>
      </c>
      <c r="E66" s="113">
        <f>E67+E89+E92</f>
        <v>57520</v>
      </c>
      <c r="F66" s="117"/>
      <c r="G66" s="117"/>
      <c r="H66" s="117"/>
      <c r="I66" s="117"/>
      <c r="J66" s="116"/>
      <c r="K66" s="116"/>
      <c r="L66" s="116"/>
    </row>
    <row r="67" spans="1:12" ht="12.75">
      <c r="A67" s="101">
        <v>32</v>
      </c>
      <c r="B67" s="102" t="s">
        <v>24</v>
      </c>
      <c r="C67" s="97">
        <f>C68+C71+C77+C85+C83</f>
        <v>54920</v>
      </c>
      <c r="D67" s="97">
        <f>D68+D71+D77+D85+D83</f>
        <v>0</v>
      </c>
      <c r="E67" s="97">
        <f>E68+E71+E77+E85+E83</f>
        <v>54920</v>
      </c>
      <c r="F67" s="117"/>
      <c r="G67" s="117"/>
      <c r="H67" s="117"/>
      <c r="I67" s="117"/>
      <c r="J67" s="116"/>
      <c r="K67" s="116"/>
      <c r="L67" s="116"/>
    </row>
    <row r="68" spans="1:12" ht="12.75">
      <c r="A68" s="101">
        <v>321</v>
      </c>
      <c r="B68" s="102" t="s">
        <v>25</v>
      </c>
      <c r="C68" s="97">
        <f>SUM(C69:C70)</f>
        <v>3950</v>
      </c>
      <c r="D68" s="97">
        <f>SUM(D69:D70)</f>
        <v>0</v>
      </c>
      <c r="E68" s="97">
        <f>SUM(E69:E70)</f>
        <v>3950</v>
      </c>
      <c r="F68" s="117"/>
      <c r="G68" s="117"/>
      <c r="H68" s="117"/>
      <c r="I68" s="117"/>
      <c r="J68" s="116"/>
      <c r="K68" s="116"/>
      <c r="L68" s="116"/>
    </row>
    <row r="69" spans="1:12" ht="12.75">
      <c r="A69" s="114">
        <v>3211</v>
      </c>
      <c r="B69" s="115" t="s">
        <v>50</v>
      </c>
      <c r="C69" s="96">
        <v>3450</v>
      </c>
      <c r="D69" s="96">
        <f>E69-C69</f>
        <v>0</v>
      </c>
      <c r="E69" s="96">
        <v>3450</v>
      </c>
      <c r="F69" s="117"/>
      <c r="G69" s="117"/>
      <c r="H69" s="117"/>
      <c r="I69" s="117"/>
      <c r="J69" s="116"/>
      <c r="K69" s="116"/>
      <c r="L69" s="116"/>
    </row>
    <row r="70" spans="1:12" ht="12.75">
      <c r="A70" s="114">
        <v>3213</v>
      </c>
      <c r="B70" s="115" t="s">
        <v>55</v>
      </c>
      <c r="C70" s="96">
        <v>500</v>
      </c>
      <c r="D70" s="96">
        <f>E70-C70</f>
        <v>0</v>
      </c>
      <c r="E70" s="96">
        <v>500</v>
      </c>
      <c r="F70" s="117"/>
      <c r="G70" s="117"/>
      <c r="H70" s="117"/>
      <c r="I70" s="117"/>
      <c r="J70" s="116"/>
      <c r="K70" s="116"/>
      <c r="L70" s="116"/>
    </row>
    <row r="71" spans="1:12" ht="12.75">
      <c r="A71" s="101">
        <v>322</v>
      </c>
      <c r="B71" s="102" t="s">
        <v>26</v>
      </c>
      <c r="C71" s="97">
        <f>SUM(C72:C76)</f>
        <v>36670</v>
      </c>
      <c r="D71" s="97">
        <f>SUM(D72:D76)</f>
        <v>0</v>
      </c>
      <c r="E71" s="97">
        <f>SUM(E72:E76)</f>
        <v>36670</v>
      </c>
      <c r="F71" s="117"/>
      <c r="G71" s="117"/>
      <c r="H71" s="117"/>
      <c r="I71" s="117"/>
      <c r="J71" s="116"/>
      <c r="K71" s="116"/>
      <c r="L71" s="116"/>
    </row>
    <row r="72" spans="1:12" ht="22.5">
      <c r="A72" s="114">
        <v>3221</v>
      </c>
      <c r="B72" s="115" t="s">
        <v>51</v>
      </c>
      <c r="C72" s="96">
        <v>14670</v>
      </c>
      <c r="D72" s="96">
        <f>E72-C72</f>
        <v>0</v>
      </c>
      <c r="E72" s="96">
        <v>14670</v>
      </c>
      <c r="F72" s="117"/>
      <c r="G72" s="117"/>
      <c r="H72" s="117"/>
      <c r="I72" s="117"/>
      <c r="J72" s="116"/>
      <c r="K72" s="116"/>
      <c r="L72" s="116"/>
    </row>
    <row r="73" spans="1:12" ht="12.75">
      <c r="A73" s="114">
        <v>3223</v>
      </c>
      <c r="B73" s="115" t="s">
        <v>56</v>
      </c>
      <c r="C73" s="96">
        <v>10000</v>
      </c>
      <c r="D73" s="96">
        <f>E73-C73</f>
        <v>0</v>
      </c>
      <c r="E73" s="96">
        <v>10000</v>
      </c>
      <c r="F73" s="117"/>
      <c r="G73" s="117"/>
      <c r="H73" s="117"/>
      <c r="I73" s="117"/>
      <c r="J73" s="116"/>
      <c r="K73" s="116"/>
      <c r="L73" s="116"/>
    </row>
    <row r="74" spans="1:12" ht="22.5">
      <c r="A74" s="114">
        <v>3224</v>
      </c>
      <c r="B74" s="115" t="s">
        <v>57</v>
      </c>
      <c r="C74" s="96">
        <v>6500</v>
      </c>
      <c r="D74" s="96">
        <f>E74-C74</f>
        <v>0</v>
      </c>
      <c r="E74" s="96">
        <v>6500</v>
      </c>
      <c r="F74" s="117"/>
      <c r="G74" s="117"/>
      <c r="H74" s="117"/>
      <c r="I74" s="117"/>
      <c r="J74" s="116"/>
      <c r="K74" s="116"/>
      <c r="L74" s="116"/>
    </row>
    <row r="75" spans="1:12" ht="12.75">
      <c r="A75" s="114">
        <v>3225</v>
      </c>
      <c r="B75" s="115" t="s">
        <v>58</v>
      </c>
      <c r="C75" s="96">
        <v>2500</v>
      </c>
      <c r="D75" s="96">
        <f>E75-C75</f>
        <v>0</v>
      </c>
      <c r="E75" s="96">
        <v>2500</v>
      </c>
      <c r="F75" s="117"/>
      <c r="G75" s="117"/>
      <c r="H75" s="117"/>
      <c r="I75" s="117"/>
      <c r="J75" s="116"/>
      <c r="K75" s="116"/>
      <c r="L75" s="116"/>
    </row>
    <row r="76" spans="1:12" ht="22.5">
      <c r="A76" s="114">
        <v>3227</v>
      </c>
      <c r="B76" s="115" t="s">
        <v>59</v>
      </c>
      <c r="C76" s="96">
        <v>3000</v>
      </c>
      <c r="D76" s="96">
        <f>E76-C76</f>
        <v>0</v>
      </c>
      <c r="E76" s="96">
        <v>3000</v>
      </c>
      <c r="F76" s="117"/>
      <c r="G76" s="117"/>
      <c r="H76" s="117"/>
      <c r="I76" s="117"/>
      <c r="J76" s="116"/>
      <c r="K76" s="116"/>
      <c r="L76" s="116"/>
    </row>
    <row r="77" spans="1:12" ht="12.75">
      <c r="A77" s="101">
        <v>323</v>
      </c>
      <c r="B77" s="102" t="s">
        <v>27</v>
      </c>
      <c r="C77" s="97">
        <f>SUM(C78:C82)</f>
        <v>8710</v>
      </c>
      <c r="D77" s="97">
        <f>SUM(D78:D82)</f>
        <v>0</v>
      </c>
      <c r="E77" s="97">
        <f>SUM(E78:E82)</f>
        <v>8710</v>
      </c>
      <c r="F77" s="117"/>
      <c r="G77" s="117"/>
      <c r="H77" s="117"/>
      <c r="I77" s="117"/>
      <c r="J77" s="116"/>
      <c r="K77" s="116"/>
      <c r="L77" s="116"/>
    </row>
    <row r="78" spans="1:12" ht="12.75">
      <c r="A78" s="114">
        <v>3231</v>
      </c>
      <c r="B78" s="115" t="s">
        <v>60</v>
      </c>
      <c r="C78" s="96">
        <v>710</v>
      </c>
      <c r="D78" s="96">
        <f>E78-C78</f>
        <v>0</v>
      </c>
      <c r="E78" s="96">
        <v>710</v>
      </c>
      <c r="F78" s="117"/>
      <c r="G78" s="117"/>
      <c r="H78" s="117"/>
      <c r="I78" s="117"/>
      <c r="J78" s="116"/>
      <c r="K78" s="116"/>
      <c r="L78" s="116"/>
    </row>
    <row r="79" spans="1:12" ht="22.5">
      <c r="A79" s="114">
        <v>3232</v>
      </c>
      <c r="B79" s="115" t="s">
        <v>61</v>
      </c>
      <c r="C79" s="96">
        <v>3500</v>
      </c>
      <c r="D79" s="96">
        <f>E79-C79</f>
        <v>0</v>
      </c>
      <c r="E79" s="96">
        <v>3500</v>
      </c>
      <c r="F79" s="117"/>
      <c r="G79" s="117"/>
      <c r="H79" s="117"/>
      <c r="I79" s="117"/>
      <c r="J79" s="116"/>
      <c r="K79" s="116"/>
      <c r="L79" s="116"/>
    </row>
    <row r="80" spans="1:12" ht="12.75">
      <c r="A80" s="114">
        <v>3234</v>
      </c>
      <c r="B80" s="115" t="s">
        <v>63</v>
      </c>
      <c r="C80" s="96">
        <v>2000</v>
      </c>
      <c r="D80" s="96">
        <f>E80-C80</f>
        <v>0</v>
      </c>
      <c r="E80" s="96">
        <v>2000</v>
      </c>
      <c r="F80" s="117"/>
      <c r="G80" s="117"/>
      <c r="H80" s="117"/>
      <c r="I80" s="117"/>
      <c r="J80" s="116"/>
      <c r="K80" s="116"/>
      <c r="L80" s="116"/>
    </row>
    <row r="81" spans="1:12" ht="12.75">
      <c r="A81" s="114">
        <v>3237</v>
      </c>
      <c r="B81" s="115" t="s">
        <v>66</v>
      </c>
      <c r="C81" s="96">
        <v>800</v>
      </c>
      <c r="D81" s="96">
        <f>E81-C81</f>
        <v>0</v>
      </c>
      <c r="E81" s="96">
        <v>800</v>
      </c>
      <c r="F81" s="117"/>
      <c r="G81" s="117"/>
      <c r="H81" s="117"/>
      <c r="I81" s="117"/>
      <c r="J81" s="116"/>
      <c r="K81" s="116"/>
      <c r="L81" s="116"/>
    </row>
    <row r="82" spans="1:12" ht="12.75">
      <c r="A82" s="114">
        <v>3239</v>
      </c>
      <c r="B82" s="115" t="s">
        <v>68</v>
      </c>
      <c r="C82" s="96">
        <v>1700</v>
      </c>
      <c r="D82" s="96">
        <f>E82-C82</f>
        <v>0</v>
      </c>
      <c r="E82" s="96">
        <v>1700</v>
      </c>
      <c r="F82" s="117"/>
      <c r="G82" s="117"/>
      <c r="H82" s="117"/>
      <c r="I82" s="117"/>
      <c r="J82" s="116"/>
      <c r="K82" s="116"/>
      <c r="L82" s="116"/>
    </row>
    <row r="83" spans="1:12" ht="22.5">
      <c r="A83" s="101">
        <v>324</v>
      </c>
      <c r="B83" s="102" t="s">
        <v>84</v>
      </c>
      <c r="C83" s="97">
        <f>C84</f>
        <v>500</v>
      </c>
      <c r="D83" s="97">
        <f>D84</f>
        <v>0</v>
      </c>
      <c r="E83" s="97">
        <f>E84</f>
        <v>500</v>
      </c>
      <c r="F83" s="117"/>
      <c r="G83" s="117"/>
      <c r="H83" s="117"/>
      <c r="I83" s="117"/>
      <c r="J83" s="116"/>
      <c r="K83" s="116"/>
      <c r="L83" s="116"/>
    </row>
    <row r="84" spans="1:12" ht="22.5">
      <c r="A84" s="114">
        <v>3241</v>
      </c>
      <c r="B84" s="115" t="s">
        <v>84</v>
      </c>
      <c r="C84" s="96">
        <v>500</v>
      </c>
      <c r="D84" s="96">
        <f>E84-C84</f>
        <v>0</v>
      </c>
      <c r="E84" s="96">
        <v>500</v>
      </c>
      <c r="F84" s="117"/>
      <c r="G84" s="117"/>
      <c r="H84" s="117"/>
      <c r="I84" s="117"/>
      <c r="J84" s="116"/>
      <c r="K84" s="116"/>
      <c r="L84" s="116"/>
    </row>
    <row r="85" spans="1:12" ht="22.5">
      <c r="A85" s="101">
        <v>329</v>
      </c>
      <c r="B85" s="102" t="s">
        <v>28</v>
      </c>
      <c r="C85" s="97">
        <f>SUM(C86:C88)</f>
        <v>5090</v>
      </c>
      <c r="D85" s="97">
        <f>SUM(D86:D88)</f>
        <v>0</v>
      </c>
      <c r="E85" s="97">
        <f>SUM(E86:E88)</f>
        <v>5090</v>
      </c>
      <c r="F85" s="117"/>
      <c r="G85" s="117"/>
      <c r="H85" s="117"/>
      <c r="I85" s="117"/>
      <c r="J85" s="116"/>
      <c r="K85" s="116"/>
      <c r="L85" s="116"/>
    </row>
    <row r="86" spans="1:12" ht="12.75">
      <c r="A86" s="114">
        <v>3293</v>
      </c>
      <c r="B86" s="115" t="s">
        <v>52</v>
      </c>
      <c r="C86" s="96">
        <v>1190</v>
      </c>
      <c r="D86" s="96">
        <f>E86-C86</f>
        <v>0</v>
      </c>
      <c r="E86" s="96">
        <v>1190</v>
      </c>
      <c r="F86" s="117"/>
      <c r="G86" s="117"/>
      <c r="H86" s="117"/>
      <c r="I86" s="117"/>
      <c r="J86" s="116"/>
      <c r="K86" s="116"/>
      <c r="L86" s="116"/>
    </row>
    <row r="87" spans="1:12" ht="12.75">
      <c r="A87" s="114">
        <v>3295</v>
      </c>
      <c r="B87" s="115" t="s">
        <v>69</v>
      </c>
      <c r="C87" s="96">
        <v>1000</v>
      </c>
      <c r="D87" s="96">
        <f>E87-C87</f>
        <v>0</v>
      </c>
      <c r="E87" s="96">
        <v>1000</v>
      </c>
      <c r="F87" s="117"/>
      <c r="G87" s="117"/>
      <c r="H87" s="117"/>
      <c r="I87" s="117"/>
      <c r="J87" s="116"/>
      <c r="K87" s="116"/>
      <c r="L87" s="116"/>
    </row>
    <row r="88" spans="1:12" ht="12.75">
      <c r="A88" s="114">
        <v>3299</v>
      </c>
      <c r="B88" s="115" t="s">
        <v>28</v>
      </c>
      <c r="C88" s="96">
        <v>2900</v>
      </c>
      <c r="D88" s="96">
        <f>E88-C88</f>
        <v>0</v>
      </c>
      <c r="E88" s="96">
        <v>2900</v>
      </c>
      <c r="F88" s="117"/>
      <c r="G88" s="117"/>
      <c r="H88" s="117"/>
      <c r="I88" s="117"/>
      <c r="J88" s="116"/>
      <c r="K88" s="116"/>
      <c r="L88" s="116"/>
    </row>
    <row r="89" spans="1:12" ht="12.75">
      <c r="A89" s="101">
        <v>34</v>
      </c>
      <c r="B89" s="102" t="s">
        <v>71</v>
      </c>
      <c r="C89" s="97">
        <f>C90</f>
        <v>2600</v>
      </c>
      <c r="D89" s="97">
        <f>D90</f>
        <v>0</v>
      </c>
      <c r="E89" s="97">
        <f>E90</f>
        <v>2600</v>
      </c>
      <c r="F89" s="117"/>
      <c r="G89" s="117"/>
      <c r="H89" s="117"/>
      <c r="I89" s="117"/>
      <c r="J89" s="116"/>
      <c r="K89" s="116"/>
      <c r="L89" s="116"/>
    </row>
    <row r="90" spans="1:12" ht="12.75">
      <c r="A90" s="101">
        <v>343</v>
      </c>
      <c r="B90" s="102" t="s">
        <v>29</v>
      </c>
      <c r="C90" s="97">
        <f>SUM(C91:C91)</f>
        <v>2600</v>
      </c>
      <c r="D90" s="97">
        <f>SUM(D91:D91)</f>
        <v>0</v>
      </c>
      <c r="E90" s="97">
        <f>SUM(E91:E91)</f>
        <v>2600</v>
      </c>
      <c r="F90" s="117"/>
      <c r="G90" s="117"/>
      <c r="H90" s="117"/>
      <c r="I90" s="117"/>
      <c r="J90" s="116"/>
      <c r="K90" s="116"/>
      <c r="L90" s="116"/>
    </row>
    <row r="91" spans="1:12" ht="12.75">
      <c r="A91" s="114">
        <v>3433</v>
      </c>
      <c r="B91" s="115" t="s">
        <v>73</v>
      </c>
      <c r="C91" s="96">
        <v>2600</v>
      </c>
      <c r="D91" s="96">
        <f>E91-C91</f>
        <v>0</v>
      </c>
      <c r="E91" s="96">
        <v>2600</v>
      </c>
      <c r="F91" s="117"/>
      <c r="G91" s="117"/>
      <c r="H91" s="117"/>
      <c r="I91" s="117"/>
      <c r="J91" s="116"/>
      <c r="K91" s="116"/>
      <c r="L91" s="116"/>
    </row>
    <row r="92" spans="1:12" ht="12.75">
      <c r="A92" s="101">
        <v>37</v>
      </c>
      <c r="B92" s="102" t="s">
        <v>43</v>
      </c>
      <c r="C92" s="97">
        <f>C93</f>
        <v>0</v>
      </c>
      <c r="D92" s="97">
        <f>D93</f>
        <v>0</v>
      </c>
      <c r="E92" s="97">
        <f>E93</f>
        <v>0</v>
      </c>
      <c r="F92" s="117"/>
      <c r="G92" s="117"/>
      <c r="H92" s="117"/>
      <c r="I92" s="117"/>
      <c r="J92" s="116"/>
      <c r="K92" s="116"/>
      <c r="L92" s="116"/>
    </row>
    <row r="93" spans="1:12" ht="22.5">
      <c r="A93" s="101">
        <v>372</v>
      </c>
      <c r="B93" s="102" t="s">
        <v>74</v>
      </c>
      <c r="C93" s="97">
        <f>C95+C94</f>
        <v>0</v>
      </c>
      <c r="D93" s="97">
        <f>D95+D94</f>
        <v>0</v>
      </c>
      <c r="E93" s="97">
        <f>E95+E94</f>
        <v>0</v>
      </c>
      <c r="F93" s="117"/>
      <c r="G93" s="117"/>
      <c r="H93" s="117"/>
      <c r="I93" s="117"/>
      <c r="J93" s="116"/>
      <c r="K93" s="116"/>
      <c r="L93" s="116"/>
    </row>
    <row r="94" spans="1:12" ht="12.75">
      <c r="A94" s="114">
        <v>3721</v>
      </c>
      <c r="B94" s="115" t="s">
        <v>85</v>
      </c>
      <c r="C94" s="96">
        <v>0</v>
      </c>
      <c r="D94" s="96">
        <f>E94-C94</f>
        <v>0</v>
      </c>
      <c r="E94" s="96">
        <v>0</v>
      </c>
      <c r="F94" s="117"/>
      <c r="G94" s="117"/>
      <c r="H94" s="117"/>
      <c r="I94" s="117"/>
      <c r="J94" s="116"/>
      <c r="K94" s="116"/>
      <c r="L94" s="116"/>
    </row>
    <row r="95" spans="1:12" ht="12.75">
      <c r="A95" s="114">
        <v>3722</v>
      </c>
      <c r="B95" s="115" t="s">
        <v>75</v>
      </c>
      <c r="C95" s="96">
        <v>0</v>
      </c>
      <c r="D95" s="96">
        <f>E95-C95</f>
        <v>0</v>
      </c>
      <c r="E95" s="96">
        <v>0</v>
      </c>
      <c r="F95" s="117"/>
      <c r="G95" s="117"/>
      <c r="H95" s="117"/>
      <c r="I95" s="117"/>
      <c r="J95" s="116"/>
      <c r="K95" s="116"/>
      <c r="L95" s="116"/>
    </row>
    <row r="96" spans="1:12" ht="22.5">
      <c r="A96" s="101">
        <v>4</v>
      </c>
      <c r="B96" s="102" t="s">
        <v>30</v>
      </c>
      <c r="C96" s="97">
        <f aca="true" t="shared" si="1" ref="C96:E97">C97</f>
        <v>20880</v>
      </c>
      <c r="D96" s="97">
        <f t="shared" si="1"/>
        <v>0</v>
      </c>
      <c r="E96" s="97">
        <f t="shared" si="1"/>
        <v>20880</v>
      </c>
      <c r="F96" s="117"/>
      <c r="G96" s="117"/>
      <c r="H96" s="117"/>
      <c r="I96" s="117"/>
      <c r="J96" s="116"/>
      <c r="K96" s="116"/>
      <c r="L96" s="116"/>
    </row>
    <row r="97" spans="1:12" ht="22.5">
      <c r="A97" s="101">
        <v>42</v>
      </c>
      <c r="B97" s="102" t="s">
        <v>76</v>
      </c>
      <c r="C97" s="97">
        <f t="shared" si="1"/>
        <v>20880</v>
      </c>
      <c r="D97" s="97">
        <f t="shared" si="1"/>
        <v>0</v>
      </c>
      <c r="E97" s="97">
        <f t="shared" si="1"/>
        <v>20880</v>
      </c>
      <c r="F97" s="117"/>
      <c r="G97" s="117"/>
      <c r="H97" s="117"/>
      <c r="I97" s="117"/>
      <c r="J97" s="116"/>
      <c r="K97" s="116"/>
      <c r="L97" s="116"/>
    </row>
    <row r="98" spans="1:12" ht="12.75">
      <c r="A98" s="101">
        <v>422</v>
      </c>
      <c r="B98" s="102" t="s">
        <v>77</v>
      </c>
      <c r="C98" s="97">
        <f>SUM(C99:C101)</f>
        <v>20880</v>
      </c>
      <c r="D98" s="97">
        <f>SUM(D99:D101)</f>
        <v>0</v>
      </c>
      <c r="E98" s="97">
        <f>SUM(E99:E101)</f>
        <v>20880</v>
      </c>
      <c r="F98" s="117"/>
      <c r="G98" s="117"/>
      <c r="H98" s="117"/>
      <c r="I98" s="117"/>
      <c r="J98" s="116"/>
      <c r="K98" s="116"/>
      <c r="L98" s="116"/>
    </row>
    <row r="99" spans="1:12" ht="12.75">
      <c r="A99" s="114">
        <v>4221</v>
      </c>
      <c r="B99" s="115" t="s">
        <v>78</v>
      </c>
      <c r="C99" s="96">
        <v>10000</v>
      </c>
      <c r="D99" s="96">
        <f>E99-C99</f>
        <v>0</v>
      </c>
      <c r="E99" s="96">
        <v>10000</v>
      </c>
      <c r="F99" s="117"/>
      <c r="G99" s="117"/>
      <c r="H99" s="117"/>
      <c r="I99" s="117"/>
      <c r="J99" s="116"/>
      <c r="K99" s="116"/>
      <c r="L99" s="116"/>
    </row>
    <row r="100" spans="1:12" ht="12.75">
      <c r="A100" s="114">
        <v>4224</v>
      </c>
      <c r="B100" s="115" t="s">
        <v>99</v>
      </c>
      <c r="C100" s="96">
        <v>5000</v>
      </c>
      <c r="D100" s="96">
        <f>E100-C100</f>
        <v>0</v>
      </c>
      <c r="E100" s="96">
        <v>5000</v>
      </c>
      <c r="F100" s="117"/>
      <c r="G100" s="117"/>
      <c r="H100" s="117"/>
      <c r="I100" s="117"/>
      <c r="J100" s="116"/>
      <c r="K100" s="116"/>
      <c r="L100" s="116"/>
    </row>
    <row r="101" spans="1:12" ht="12.75">
      <c r="A101" s="114">
        <v>4227</v>
      </c>
      <c r="B101" s="115" t="s">
        <v>79</v>
      </c>
      <c r="C101" s="96">
        <v>5880</v>
      </c>
      <c r="D101" s="96">
        <v>0</v>
      </c>
      <c r="E101" s="96">
        <v>5880</v>
      </c>
      <c r="F101" s="117"/>
      <c r="G101" s="117"/>
      <c r="H101" s="117"/>
      <c r="I101" s="117"/>
      <c r="J101" s="116"/>
      <c r="K101" s="116"/>
      <c r="L101" s="116"/>
    </row>
    <row r="102" spans="1:12" ht="12.75">
      <c r="A102" s="98" t="s">
        <v>34</v>
      </c>
      <c r="B102" s="135" t="s">
        <v>12</v>
      </c>
      <c r="C102" s="100">
        <f aca="true" t="shared" si="2" ref="C102:E103">C103</f>
        <v>21000</v>
      </c>
      <c r="D102" s="100">
        <f t="shared" si="2"/>
        <v>0</v>
      </c>
      <c r="E102" s="100">
        <f t="shared" si="2"/>
        <v>21000</v>
      </c>
      <c r="F102" s="117"/>
      <c r="G102" s="117"/>
      <c r="H102" s="117"/>
      <c r="I102" s="117"/>
      <c r="J102" s="116"/>
      <c r="K102" s="116"/>
      <c r="L102" s="116"/>
    </row>
    <row r="103" spans="1:12" ht="12.75">
      <c r="A103" s="111">
        <v>3</v>
      </c>
      <c r="B103" s="112" t="s">
        <v>19</v>
      </c>
      <c r="C103" s="113">
        <f t="shared" si="2"/>
        <v>21000</v>
      </c>
      <c r="D103" s="113">
        <f t="shared" si="2"/>
        <v>0</v>
      </c>
      <c r="E103" s="113">
        <f t="shared" si="2"/>
        <v>21000</v>
      </c>
      <c r="F103" s="117"/>
      <c r="G103" s="117"/>
      <c r="H103" s="117"/>
      <c r="I103" s="117"/>
      <c r="J103" s="116"/>
      <c r="K103" s="116"/>
      <c r="L103" s="116"/>
    </row>
    <row r="104" spans="1:12" ht="12.75">
      <c r="A104" s="101">
        <v>32</v>
      </c>
      <c r="B104" s="102" t="s">
        <v>24</v>
      </c>
      <c r="C104" s="97">
        <f>C105+C107+C111+C113</f>
        <v>21000</v>
      </c>
      <c r="D104" s="97">
        <f>D105+D107+D111+D113</f>
        <v>0</v>
      </c>
      <c r="E104" s="97">
        <f>E105+E107+E111+E113</f>
        <v>21000</v>
      </c>
      <c r="F104" s="117"/>
      <c r="G104" s="117"/>
      <c r="H104" s="117"/>
      <c r="I104" s="117"/>
      <c r="J104" s="116"/>
      <c r="K104" s="116"/>
      <c r="L104" s="116"/>
    </row>
    <row r="105" spans="1:12" ht="12.75">
      <c r="A105" s="101">
        <v>321</v>
      </c>
      <c r="B105" s="102" t="s">
        <v>25</v>
      </c>
      <c r="C105" s="97">
        <f>SUM(C106:C106)</f>
        <v>1000</v>
      </c>
      <c r="D105" s="97">
        <f>SUM(D106:D106)</f>
        <v>0</v>
      </c>
      <c r="E105" s="97">
        <f>SUM(E106:E106)</f>
        <v>1000</v>
      </c>
      <c r="F105" s="117"/>
      <c r="G105" s="117"/>
      <c r="H105" s="117"/>
      <c r="I105" s="117"/>
      <c r="J105" s="116"/>
      <c r="K105" s="116"/>
      <c r="L105" s="116"/>
    </row>
    <row r="106" spans="1:12" ht="12.75">
      <c r="A106" s="114">
        <v>3211</v>
      </c>
      <c r="B106" s="115" t="s">
        <v>50</v>
      </c>
      <c r="C106" s="96">
        <v>1000</v>
      </c>
      <c r="D106" s="96">
        <f>E106-C106</f>
        <v>0</v>
      </c>
      <c r="E106" s="96">
        <v>1000</v>
      </c>
      <c r="F106" s="117"/>
      <c r="G106" s="117"/>
      <c r="H106" s="117"/>
      <c r="I106" s="117"/>
      <c r="J106" s="116"/>
      <c r="K106" s="116"/>
      <c r="L106" s="116"/>
    </row>
    <row r="107" spans="1:12" ht="12.75">
      <c r="A107" s="101">
        <v>322</v>
      </c>
      <c r="B107" s="102" t="s">
        <v>26</v>
      </c>
      <c r="C107" s="97">
        <f>SUM(C108:C110)</f>
        <v>5000</v>
      </c>
      <c r="D107" s="97">
        <f>SUM(D108:D110)</f>
        <v>0</v>
      </c>
      <c r="E107" s="97">
        <f>SUM(E108:E110)</f>
        <v>5000</v>
      </c>
      <c r="F107" s="117"/>
      <c r="G107" s="117"/>
      <c r="H107" s="117"/>
      <c r="I107" s="117"/>
      <c r="J107" s="116"/>
      <c r="K107" s="116"/>
      <c r="L107" s="116"/>
    </row>
    <row r="108" spans="1:12" ht="22.5">
      <c r="A108" s="114">
        <v>3221</v>
      </c>
      <c r="B108" s="115" t="s">
        <v>51</v>
      </c>
      <c r="C108" s="96">
        <v>2500</v>
      </c>
      <c r="D108" s="96">
        <f>E108-C108</f>
        <v>0</v>
      </c>
      <c r="E108" s="96">
        <v>2500</v>
      </c>
      <c r="F108" s="117"/>
      <c r="G108" s="117"/>
      <c r="H108" s="117"/>
      <c r="I108" s="117"/>
      <c r="J108" s="116"/>
      <c r="K108" s="116"/>
      <c r="L108" s="116"/>
    </row>
    <row r="109" spans="1:12" ht="22.5">
      <c r="A109" s="114">
        <v>3224</v>
      </c>
      <c r="B109" s="115" t="s">
        <v>57</v>
      </c>
      <c r="C109" s="96">
        <v>2000</v>
      </c>
      <c r="D109" s="96">
        <f>E109-C109</f>
        <v>0</v>
      </c>
      <c r="E109" s="96">
        <v>2000</v>
      </c>
      <c r="F109" s="117"/>
      <c r="G109" s="117"/>
      <c r="H109" s="117"/>
      <c r="I109" s="117"/>
      <c r="J109" s="116"/>
      <c r="K109" s="116"/>
      <c r="L109" s="116"/>
    </row>
    <row r="110" spans="1:12" ht="12.75">
      <c r="A110" s="114">
        <v>3225</v>
      </c>
      <c r="B110" s="115" t="s">
        <v>58</v>
      </c>
      <c r="C110" s="96">
        <v>500</v>
      </c>
      <c r="D110" s="96">
        <f>E110-C110</f>
        <v>0</v>
      </c>
      <c r="E110" s="96">
        <v>500</v>
      </c>
      <c r="F110" s="117"/>
      <c r="G110" s="117"/>
      <c r="H110" s="117"/>
      <c r="I110" s="117"/>
      <c r="J110" s="116"/>
      <c r="K110" s="116"/>
      <c r="L110" s="116"/>
    </row>
    <row r="111" spans="1:12" ht="12.75">
      <c r="A111" s="101">
        <v>323</v>
      </c>
      <c r="B111" s="102" t="s">
        <v>27</v>
      </c>
      <c r="C111" s="97">
        <f>SUM(C112:C112)</f>
        <v>4000</v>
      </c>
      <c r="D111" s="97">
        <f>SUM(D112:D112)</f>
        <v>0</v>
      </c>
      <c r="E111" s="97">
        <f>SUM(E112:E112)</f>
        <v>4000</v>
      </c>
      <c r="F111" s="117"/>
      <c r="G111" s="117"/>
      <c r="H111" s="117"/>
      <c r="I111" s="117"/>
      <c r="J111" s="116"/>
      <c r="K111" s="116"/>
      <c r="L111" s="116"/>
    </row>
    <row r="112" spans="1:12" ht="12.75">
      <c r="A112" s="114">
        <v>3239</v>
      </c>
      <c r="B112" s="115" t="s">
        <v>68</v>
      </c>
      <c r="C112" s="96">
        <v>4000</v>
      </c>
      <c r="D112" s="96">
        <f>E112-C112</f>
        <v>0</v>
      </c>
      <c r="E112" s="96">
        <v>4000</v>
      </c>
      <c r="F112" s="117"/>
      <c r="G112" s="117"/>
      <c r="H112" s="117"/>
      <c r="I112" s="117"/>
      <c r="J112" s="116"/>
      <c r="K112" s="116"/>
      <c r="L112" s="116"/>
    </row>
    <row r="113" spans="1:12" ht="22.5">
      <c r="A113" s="101">
        <v>329</v>
      </c>
      <c r="B113" s="102" t="s">
        <v>28</v>
      </c>
      <c r="C113" s="97">
        <f>SUM(C114:C114)</f>
        <v>11000</v>
      </c>
      <c r="D113" s="97">
        <f>SUM(D114:D114)</f>
        <v>0</v>
      </c>
      <c r="E113" s="97">
        <f>SUM(E114:E114)</f>
        <v>11000</v>
      </c>
      <c r="F113" s="117"/>
      <c r="G113" s="117"/>
      <c r="H113" s="117"/>
      <c r="I113" s="117"/>
      <c r="J113" s="116"/>
      <c r="K113" s="116"/>
      <c r="L113" s="116"/>
    </row>
    <row r="114" spans="1:12" ht="22.5">
      <c r="A114" s="114">
        <v>3299</v>
      </c>
      <c r="B114" s="115" t="s">
        <v>70</v>
      </c>
      <c r="C114" s="96">
        <v>11000</v>
      </c>
      <c r="D114" s="96">
        <f>E114-C114</f>
        <v>0</v>
      </c>
      <c r="E114" s="96">
        <v>11000</v>
      </c>
      <c r="F114" s="117"/>
      <c r="G114" s="117"/>
      <c r="H114" s="117"/>
      <c r="I114" s="117"/>
      <c r="J114" s="116"/>
      <c r="K114" s="116"/>
      <c r="L114" s="116"/>
    </row>
    <row r="115" spans="1:12" ht="45">
      <c r="A115" s="98" t="s">
        <v>34</v>
      </c>
      <c r="B115" s="99" t="s">
        <v>44</v>
      </c>
      <c r="C115" s="100">
        <f>C116</f>
        <v>6716000</v>
      </c>
      <c r="D115" s="100">
        <f>D116</f>
        <v>0</v>
      </c>
      <c r="E115" s="100">
        <f>E116</f>
        <v>6716000</v>
      </c>
      <c r="F115" s="117"/>
      <c r="G115" s="117"/>
      <c r="H115" s="117"/>
      <c r="I115" s="117"/>
      <c r="J115" s="116"/>
      <c r="K115" s="116"/>
      <c r="L115" s="116"/>
    </row>
    <row r="116" spans="1:12" ht="12.75">
      <c r="A116" s="101">
        <v>3</v>
      </c>
      <c r="B116" s="102" t="s">
        <v>45</v>
      </c>
      <c r="C116" s="97">
        <f>C117+C126</f>
        <v>6716000</v>
      </c>
      <c r="D116" s="97">
        <f>D117+D126</f>
        <v>0</v>
      </c>
      <c r="E116" s="97">
        <f>E117+E126</f>
        <v>6716000</v>
      </c>
      <c r="F116" s="117"/>
      <c r="G116" s="117"/>
      <c r="H116" s="117"/>
      <c r="I116" s="117"/>
      <c r="J116" s="116"/>
      <c r="K116" s="116"/>
      <c r="L116" s="116"/>
    </row>
    <row r="117" spans="1:12" ht="12.75">
      <c r="A117" s="95">
        <v>31</v>
      </c>
      <c r="B117" s="103" t="s">
        <v>20</v>
      </c>
      <c r="C117" s="97">
        <f>C118+C121+C123</f>
        <v>6702000</v>
      </c>
      <c r="D117" s="97">
        <f>D118+D121+D123</f>
        <v>0</v>
      </c>
      <c r="E117" s="97">
        <f>E118+E121+E123</f>
        <v>6702000</v>
      </c>
      <c r="F117" s="117"/>
      <c r="G117" s="117"/>
      <c r="H117" s="117"/>
      <c r="I117" s="117"/>
      <c r="J117" s="116"/>
      <c r="K117" s="116"/>
      <c r="L117" s="116"/>
    </row>
    <row r="118" spans="1:12" ht="12.75">
      <c r="A118" s="104">
        <v>311</v>
      </c>
      <c r="B118" s="105" t="s">
        <v>21</v>
      </c>
      <c r="C118" s="97">
        <f>C119+C120</f>
        <v>5601000</v>
      </c>
      <c r="D118" s="97">
        <f>D119+D120</f>
        <v>0</v>
      </c>
      <c r="E118" s="97">
        <f>E119+E120</f>
        <v>5601000</v>
      </c>
      <c r="F118" s="117"/>
      <c r="G118" s="117"/>
      <c r="H118" s="117"/>
      <c r="I118" s="117"/>
      <c r="J118" s="116"/>
      <c r="K118" s="116"/>
      <c r="L118" s="116"/>
    </row>
    <row r="119" spans="1:12" ht="12.75">
      <c r="A119" s="106">
        <v>3111</v>
      </c>
      <c r="B119" s="107" t="s">
        <v>46</v>
      </c>
      <c r="C119" s="96">
        <v>5534000</v>
      </c>
      <c r="D119" s="96">
        <f>E119-C119</f>
        <v>0</v>
      </c>
      <c r="E119" s="96">
        <v>5534000</v>
      </c>
      <c r="F119" s="117"/>
      <c r="G119" s="117"/>
      <c r="H119" s="117"/>
      <c r="I119" s="117"/>
      <c r="J119" s="116"/>
      <c r="K119" s="116"/>
      <c r="L119" s="116"/>
    </row>
    <row r="120" spans="1:12" ht="12.75">
      <c r="A120" s="106">
        <v>3113</v>
      </c>
      <c r="B120" s="107" t="s">
        <v>47</v>
      </c>
      <c r="C120" s="96">
        <v>67000</v>
      </c>
      <c r="D120" s="96">
        <f>E120-C120</f>
        <v>0</v>
      </c>
      <c r="E120" s="96">
        <v>67000</v>
      </c>
      <c r="F120" s="117"/>
      <c r="G120" s="117"/>
      <c r="H120" s="117"/>
      <c r="I120" s="117"/>
      <c r="J120" s="116"/>
      <c r="K120" s="116"/>
      <c r="L120" s="116"/>
    </row>
    <row r="121" spans="1:12" ht="12.75">
      <c r="A121" s="104">
        <v>312</v>
      </c>
      <c r="B121" s="108" t="s">
        <v>22</v>
      </c>
      <c r="C121" s="97">
        <f>C122</f>
        <v>228000</v>
      </c>
      <c r="D121" s="97">
        <f>D122</f>
        <v>0</v>
      </c>
      <c r="E121" s="97">
        <f>E122</f>
        <v>228000</v>
      </c>
      <c r="F121" s="117"/>
      <c r="G121" s="117"/>
      <c r="H121" s="117"/>
      <c r="I121" s="117"/>
      <c r="J121" s="116"/>
      <c r="K121" s="116"/>
      <c r="L121" s="116"/>
    </row>
    <row r="122" spans="1:12" ht="12.75">
      <c r="A122" s="106">
        <v>3121</v>
      </c>
      <c r="B122" s="107" t="s">
        <v>22</v>
      </c>
      <c r="C122" s="96">
        <v>228000</v>
      </c>
      <c r="D122" s="96">
        <f>E122-C122</f>
        <v>0</v>
      </c>
      <c r="E122" s="96">
        <v>228000</v>
      </c>
      <c r="F122" s="117"/>
      <c r="G122" s="117"/>
      <c r="H122" s="117"/>
      <c r="I122" s="117"/>
      <c r="J122" s="116"/>
      <c r="K122" s="116"/>
      <c r="L122" s="116"/>
    </row>
    <row r="123" spans="1:12" ht="12.75">
      <c r="A123" s="104">
        <v>313</v>
      </c>
      <c r="B123" s="105" t="s">
        <v>23</v>
      </c>
      <c r="C123" s="97">
        <f>C124+C125</f>
        <v>873000</v>
      </c>
      <c r="D123" s="97">
        <f>D124+D125</f>
        <v>0</v>
      </c>
      <c r="E123" s="97">
        <f>E124+E125</f>
        <v>873000</v>
      </c>
      <c r="F123" s="117"/>
      <c r="G123" s="117"/>
      <c r="H123" s="117"/>
      <c r="I123" s="117"/>
      <c r="J123" s="116"/>
      <c r="K123" s="116"/>
      <c r="L123" s="116"/>
    </row>
    <row r="124" spans="1:12" ht="12.75">
      <c r="A124" s="106">
        <v>3132</v>
      </c>
      <c r="B124" s="109" t="s">
        <v>48</v>
      </c>
      <c r="C124" s="96">
        <v>873000</v>
      </c>
      <c r="D124" s="96">
        <f>E124-C124</f>
        <v>0</v>
      </c>
      <c r="E124" s="96">
        <v>873000</v>
      </c>
      <c r="F124" s="117"/>
      <c r="G124" s="117"/>
      <c r="H124" s="117"/>
      <c r="I124" s="117"/>
      <c r="J124" s="116"/>
      <c r="K124" s="116"/>
      <c r="L124" s="116"/>
    </row>
    <row r="125" spans="1:12" ht="12.75">
      <c r="A125" s="106">
        <v>3133</v>
      </c>
      <c r="B125" s="109" t="s">
        <v>49</v>
      </c>
      <c r="C125" s="96">
        <v>0</v>
      </c>
      <c r="D125" s="96">
        <f>E125-C125</f>
        <v>0</v>
      </c>
      <c r="E125" s="96">
        <v>0</v>
      </c>
      <c r="F125" s="117"/>
      <c r="G125" s="117"/>
      <c r="H125" s="117"/>
      <c r="I125" s="117"/>
      <c r="J125" s="116"/>
      <c r="K125" s="116"/>
      <c r="L125" s="116"/>
    </row>
    <row r="126" spans="1:12" ht="12.75">
      <c r="A126" s="104">
        <v>32</v>
      </c>
      <c r="B126" s="105" t="s">
        <v>24</v>
      </c>
      <c r="C126" s="97">
        <f aca="true" t="shared" si="3" ref="C126:E127">C127</f>
        <v>14000</v>
      </c>
      <c r="D126" s="97">
        <f t="shared" si="3"/>
        <v>0</v>
      </c>
      <c r="E126" s="97">
        <f t="shared" si="3"/>
        <v>14000</v>
      </c>
      <c r="F126" s="117"/>
      <c r="G126" s="117"/>
      <c r="H126" s="117"/>
      <c r="I126" s="117"/>
      <c r="J126" s="116"/>
      <c r="K126" s="116"/>
      <c r="L126" s="116"/>
    </row>
    <row r="127" spans="1:12" ht="12.75">
      <c r="A127" s="104">
        <v>329</v>
      </c>
      <c r="B127" s="105" t="s">
        <v>28</v>
      </c>
      <c r="C127" s="97">
        <f t="shared" si="3"/>
        <v>14000</v>
      </c>
      <c r="D127" s="97">
        <f t="shared" si="3"/>
        <v>0</v>
      </c>
      <c r="E127" s="97">
        <f t="shared" si="3"/>
        <v>14000</v>
      </c>
      <c r="F127" s="117"/>
      <c r="G127" s="117"/>
      <c r="H127" s="117"/>
      <c r="I127" s="117"/>
      <c r="J127" s="116"/>
      <c r="K127" s="116"/>
      <c r="L127" s="116"/>
    </row>
    <row r="128" spans="1:12" ht="22.5">
      <c r="A128" s="106">
        <v>3295</v>
      </c>
      <c r="B128" s="110" t="s">
        <v>53</v>
      </c>
      <c r="C128" s="96">
        <v>14000</v>
      </c>
      <c r="D128" s="96">
        <f>E128-C128</f>
        <v>0</v>
      </c>
      <c r="E128" s="96">
        <v>14000</v>
      </c>
      <c r="F128" s="117"/>
      <c r="G128" s="117"/>
      <c r="H128" s="117"/>
      <c r="I128" s="117"/>
      <c r="J128" s="116"/>
      <c r="K128" s="116"/>
      <c r="L128" s="116"/>
    </row>
    <row r="129" spans="1:5" ht="33.75">
      <c r="A129" s="98" t="s">
        <v>34</v>
      </c>
      <c r="B129" s="99" t="s">
        <v>96</v>
      </c>
      <c r="C129" s="100">
        <f>C130+C151</f>
        <v>14500</v>
      </c>
      <c r="D129" s="100">
        <f>D130+D151</f>
        <v>54905</v>
      </c>
      <c r="E129" s="100">
        <f>E130+E151</f>
        <v>69405</v>
      </c>
    </row>
    <row r="130" spans="1:12" ht="12.75">
      <c r="A130" s="111">
        <v>3</v>
      </c>
      <c r="B130" s="112" t="s">
        <v>19</v>
      </c>
      <c r="C130" s="113">
        <f>C136+C131</f>
        <v>14500</v>
      </c>
      <c r="D130" s="113">
        <f>D136+D131+D148</f>
        <v>19730</v>
      </c>
      <c r="E130" s="113">
        <f>E136+E131+E148</f>
        <v>34230</v>
      </c>
      <c r="F130" s="117"/>
      <c r="G130" s="117"/>
      <c r="H130" s="117"/>
      <c r="I130" s="117"/>
      <c r="J130" s="116"/>
      <c r="K130" s="116"/>
      <c r="L130" s="116"/>
    </row>
    <row r="131" spans="1:12" ht="12.75">
      <c r="A131" s="95">
        <v>31</v>
      </c>
      <c r="B131" s="103" t="s">
        <v>20</v>
      </c>
      <c r="C131" s="97">
        <f>C132+C134</f>
        <v>0</v>
      </c>
      <c r="D131" s="97">
        <f>D132+D134</f>
        <v>0</v>
      </c>
      <c r="E131" s="97">
        <f>E132+E134</f>
        <v>0</v>
      </c>
      <c r="F131" s="117"/>
      <c r="G131" s="117"/>
      <c r="H131" s="117"/>
      <c r="I131" s="117"/>
      <c r="J131" s="116"/>
      <c r="K131" s="116"/>
      <c r="L131" s="116"/>
    </row>
    <row r="132" spans="1:12" ht="12.75">
      <c r="A132" s="104">
        <v>311</v>
      </c>
      <c r="B132" s="105" t="s">
        <v>21</v>
      </c>
      <c r="C132" s="97">
        <f>C133</f>
        <v>0</v>
      </c>
      <c r="D132" s="97">
        <f>D133</f>
        <v>0</v>
      </c>
      <c r="E132" s="97">
        <f>E133</f>
        <v>0</v>
      </c>
      <c r="F132" s="117"/>
      <c r="G132" s="117"/>
      <c r="H132" s="117"/>
      <c r="I132" s="117"/>
      <c r="J132" s="116"/>
      <c r="K132" s="116"/>
      <c r="L132" s="116"/>
    </row>
    <row r="133" spans="1:12" ht="12.75">
      <c r="A133" s="106">
        <v>3113</v>
      </c>
      <c r="B133" s="107" t="s">
        <v>47</v>
      </c>
      <c r="C133" s="96">
        <v>0</v>
      </c>
      <c r="D133" s="96">
        <f>E133-C133</f>
        <v>0</v>
      </c>
      <c r="E133" s="96">
        <v>0</v>
      </c>
      <c r="F133" s="117"/>
      <c r="G133" s="117"/>
      <c r="H133" s="117"/>
      <c r="I133" s="117"/>
      <c r="J133" s="116"/>
      <c r="K133" s="116"/>
      <c r="L133" s="116"/>
    </row>
    <row r="134" spans="1:12" ht="12.75">
      <c r="A134" s="104">
        <v>313</v>
      </c>
      <c r="B134" s="105" t="s">
        <v>23</v>
      </c>
      <c r="C134" s="97">
        <f>C135</f>
        <v>0</v>
      </c>
      <c r="D134" s="97">
        <f>D135</f>
        <v>0</v>
      </c>
      <c r="E134" s="97">
        <f>E135</f>
        <v>0</v>
      </c>
      <c r="F134" s="117"/>
      <c r="G134" s="117"/>
      <c r="H134" s="117"/>
      <c r="I134" s="117"/>
      <c r="J134" s="116"/>
      <c r="K134" s="116"/>
      <c r="L134" s="116"/>
    </row>
    <row r="135" spans="1:12" ht="12.75">
      <c r="A135" s="106">
        <v>3132</v>
      </c>
      <c r="B135" s="109" t="s">
        <v>48</v>
      </c>
      <c r="C135" s="96">
        <v>0</v>
      </c>
      <c r="D135" s="96">
        <f>E135-C135</f>
        <v>0</v>
      </c>
      <c r="E135" s="96">
        <v>0</v>
      </c>
      <c r="F135" s="117"/>
      <c r="G135" s="117"/>
      <c r="H135" s="117"/>
      <c r="I135" s="117"/>
      <c r="J135" s="116"/>
      <c r="K135" s="116"/>
      <c r="L135" s="116"/>
    </row>
    <row r="136" spans="1:12" ht="12.75">
      <c r="A136" s="101">
        <v>32</v>
      </c>
      <c r="B136" s="102" t="s">
        <v>24</v>
      </c>
      <c r="C136" s="97">
        <f>C137+C140+C144+C146</f>
        <v>14500</v>
      </c>
      <c r="D136" s="97">
        <f>D137+D140+D144+D146</f>
        <v>19730</v>
      </c>
      <c r="E136" s="97">
        <f>E137+E140+E144+E146</f>
        <v>34230</v>
      </c>
      <c r="F136" s="117"/>
      <c r="G136" s="117"/>
      <c r="H136" s="117"/>
      <c r="I136" s="117"/>
      <c r="J136" s="116"/>
      <c r="K136" s="116"/>
      <c r="L136" s="116"/>
    </row>
    <row r="137" spans="1:12" ht="12.75">
      <c r="A137" s="101">
        <v>321</v>
      </c>
      <c r="B137" s="102" t="s">
        <v>25</v>
      </c>
      <c r="C137" s="97">
        <f>SUM(C138:C139)</f>
        <v>6500</v>
      </c>
      <c r="D137" s="97">
        <f>SUM(D138:D139)</f>
        <v>0</v>
      </c>
      <c r="E137" s="97">
        <f>SUM(E138:E139)</f>
        <v>6500</v>
      </c>
      <c r="F137" s="117"/>
      <c r="G137" s="117"/>
      <c r="H137" s="117"/>
      <c r="I137" s="117"/>
      <c r="J137" s="116"/>
      <c r="K137" s="116"/>
      <c r="L137" s="116"/>
    </row>
    <row r="138" spans="1:12" ht="12.75">
      <c r="A138" s="114">
        <v>3211</v>
      </c>
      <c r="B138" s="115" t="s">
        <v>50</v>
      </c>
      <c r="C138" s="96">
        <v>6000</v>
      </c>
      <c r="D138" s="96">
        <f>E138-C138</f>
        <v>0</v>
      </c>
      <c r="E138" s="96">
        <v>6000</v>
      </c>
      <c r="F138" s="117"/>
      <c r="G138" s="117"/>
      <c r="H138" s="117"/>
      <c r="I138" s="117"/>
      <c r="J138" s="116"/>
      <c r="K138" s="116"/>
      <c r="L138" s="116"/>
    </row>
    <row r="139" spans="1:12" ht="12.75">
      <c r="A139" s="114">
        <v>3213</v>
      </c>
      <c r="B139" s="115" t="s">
        <v>55</v>
      </c>
      <c r="C139" s="96">
        <v>500</v>
      </c>
      <c r="D139" s="96">
        <f>E139-C139</f>
        <v>0</v>
      </c>
      <c r="E139" s="96">
        <v>500</v>
      </c>
      <c r="F139" s="117"/>
      <c r="G139" s="117"/>
      <c r="H139" s="117"/>
      <c r="I139" s="117"/>
      <c r="J139" s="116"/>
      <c r="K139" s="116"/>
      <c r="L139" s="116"/>
    </row>
    <row r="140" spans="1:12" ht="12.75">
      <c r="A140" s="101">
        <v>322</v>
      </c>
      <c r="B140" s="102" t="s">
        <v>26</v>
      </c>
      <c r="C140" s="97">
        <f>SUM(C141:C143)</f>
        <v>2000</v>
      </c>
      <c r="D140" s="97">
        <f>SUM(D141:D143)</f>
        <v>19630</v>
      </c>
      <c r="E140" s="97">
        <f>SUM(E141:E143)</f>
        <v>21630</v>
      </c>
      <c r="F140" s="117"/>
      <c r="G140" s="117"/>
      <c r="H140" s="117"/>
      <c r="I140" s="117"/>
      <c r="J140" s="116"/>
      <c r="K140" s="116"/>
      <c r="L140" s="116"/>
    </row>
    <row r="141" spans="1:12" ht="22.5">
      <c r="A141" s="114">
        <v>3221</v>
      </c>
      <c r="B141" s="115" t="s">
        <v>51</v>
      </c>
      <c r="C141" s="96">
        <v>2000</v>
      </c>
      <c r="D141" s="96">
        <f>E141-C141</f>
        <v>4135</v>
      </c>
      <c r="E141" s="96">
        <v>6135</v>
      </c>
      <c r="F141" s="117"/>
      <c r="G141" s="117"/>
      <c r="H141" s="117"/>
      <c r="I141" s="117"/>
      <c r="J141" s="116"/>
      <c r="K141" s="116"/>
      <c r="L141" s="116"/>
    </row>
    <row r="142" spans="1:12" ht="12.75">
      <c r="A142" s="114">
        <v>3222</v>
      </c>
      <c r="B142" s="115" t="s">
        <v>97</v>
      </c>
      <c r="C142" s="96">
        <v>0</v>
      </c>
      <c r="D142" s="96">
        <f>E142-C142</f>
        <v>390</v>
      </c>
      <c r="E142" s="96">
        <v>390</v>
      </c>
      <c r="F142" s="117"/>
      <c r="G142" s="117"/>
      <c r="H142" s="117"/>
      <c r="I142" s="117"/>
      <c r="J142" s="116"/>
      <c r="K142" s="116"/>
      <c r="L142" s="116"/>
    </row>
    <row r="143" spans="1:12" ht="12.75">
      <c r="A143" s="114">
        <v>3225</v>
      </c>
      <c r="B143" s="115" t="s">
        <v>98</v>
      </c>
      <c r="C143" s="96">
        <v>0</v>
      </c>
      <c r="D143" s="96">
        <f>E143-C143</f>
        <v>15105</v>
      </c>
      <c r="E143" s="96">
        <v>15105</v>
      </c>
      <c r="F143" s="117"/>
      <c r="G143" s="117"/>
      <c r="H143" s="117"/>
      <c r="I143" s="117"/>
      <c r="J143" s="116"/>
      <c r="K143" s="116"/>
      <c r="L143" s="116"/>
    </row>
    <row r="144" spans="1:12" ht="12.75">
      <c r="A144" s="101">
        <v>323</v>
      </c>
      <c r="B144" s="102" t="s">
        <v>27</v>
      </c>
      <c r="C144" s="97">
        <f>SUM(C145:C145)</f>
        <v>3000</v>
      </c>
      <c r="D144" s="97">
        <f>SUM(D145:D145)</f>
        <v>0</v>
      </c>
      <c r="E144" s="97">
        <f>SUM(E145:E145)</f>
        <v>3000</v>
      </c>
      <c r="F144" s="117"/>
      <c r="G144" s="117"/>
      <c r="H144" s="117"/>
      <c r="I144" s="117"/>
      <c r="J144" s="116"/>
      <c r="K144" s="116"/>
      <c r="L144" s="116"/>
    </row>
    <row r="145" spans="1:12" ht="12.75">
      <c r="A145" s="114">
        <v>3237</v>
      </c>
      <c r="B145" s="115" t="s">
        <v>66</v>
      </c>
      <c r="C145" s="96">
        <v>3000</v>
      </c>
      <c r="D145" s="96">
        <f>E145-C145</f>
        <v>0</v>
      </c>
      <c r="E145" s="96">
        <v>3000</v>
      </c>
      <c r="F145" s="117"/>
      <c r="G145" s="117"/>
      <c r="H145" s="117"/>
      <c r="I145" s="117"/>
      <c r="J145" s="116"/>
      <c r="K145" s="116"/>
      <c r="L145" s="116"/>
    </row>
    <row r="146" spans="1:12" ht="22.5">
      <c r="A146" s="101">
        <v>329</v>
      </c>
      <c r="B146" s="102" t="s">
        <v>28</v>
      </c>
      <c r="C146" s="97">
        <f>SUM(C147:C147)</f>
        <v>3000</v>
      </c>
      <c r="D146" s="97">
        <f>SUM(D147:D147)</f>
        <v>100</v>
      </c>
      <c r="E146" s="97">
        <f>SUM(E147:E147)</f>
        <v>3100</v>
      </c>
      <c r="F146" s="117"/>
      <c r="G146" s="117"/>
      <c r="H146" s="117"/>
      <c r="I146" s="117"/>
      <c r="J146" s="116"/>
      <c r="K146" s="116"/>
      <c r="L146" s="116"/>
    </row>
    <row r="147" spans="1:12" ht="12.75">
      <c r="A147" s="114">
        <v>3293</v>
      </c>
      <c r="B147" s="115" t="s">
        <v>52</v>
      </c>
      <c r="C147" s="96">
        <v>3000</v>
      </c>
      <c r="D147" s="96">
        <f>E147-C147</f>
        <v>100</v>
      </c>
      <c r="E147" s="96">
        <v>3100</v>
      </c>
      <c r="F147" s="117"/>
      <c r="G147" s="117"/>
      <c r="H147" s="117"/>
      <c r="I147" s="117"/>
      <c r="J147" s="116"/>
      <c r="K147" s="116"/>
      <c r="L147" s="116"/>
    </row>
    <row r="148" spans="1:12" ht="12.75">
      <c r="A148" s="101">
        <v>37</v>
      </c>
      <c r="B148" s="102" t="s">
        <v>43</v>
      </c>
      <c r="C148" s="97">
        <f aca="true" t="shared" si="4" ref="C148:E149">C149</f>
        <v>0</v>
      </c>
      <c r="D148" s="97">
        <f t="shared" si="4"/>
        <v>0</v>
      </c>
      <c r="E148" s="97">
        <f t="shared" si="4"/>
        <v>0</v>
      </c>
      <c r="F148" s="117"/>
      <c r="G148" s="117"/>
      <c r="H148" s="117"/>
      <c r="I148" s="117"/>
      <c r="J148" s="116"/>
      <c r="K148" s="116"/>
      <c r="L148" s="116"/>
    </row>
    <row r="149" spans="1:12" ht="22.5">
      <c r="A149" s="101">
        <v>372</v>
      </c>
      <c r="B149" s="102" t="s">
        <v>74</v>
      </c>
      <c r="C149" s="97">
        <f t="shared" si="4"/>
        <v>0</v>
      </c>
      <c r="D149" s="97">
        <f t="shared" si="4"/>
        <v>0</v>
      </c>
      <c r="E149" s="97">
        <f t="shared" si="4"/>
        <v>0</v>
      </c>
      <c r="F149" s="117"/>
      <c r="G149" s="117"/>
      <c r="H149" s="117"/>
      <c r="I149" s="117"/>
      <c r="J149" s="116"/>
      <c r="K149" s="116"/>
      <c r="L149" s="116"/>
    </row>
    <row r="150" spans="1:12" ht="22.5">
      <c r="A150" s="114">
        <v>3722</v>
      </c>
      <c r="B150" s="115" t="s">
        <v>100</v>
      </c>
      <c r="C150" s="96">
        <v>0</v>
      </c>
      <c r="D150" s="96">
        <f>E150-C150</f>
        <v>0</v>
      </c>
      <c r="E150" s="96">
        <v>0</v>
      </c>
      <c r="F150" s="117"/>
      <c r="G150" s="117"/>
      <c r="H150" s="117"/>
      <c r="I150" s="117"/>
      <c r="J150" s="116"/>
      <c r="K150" s="116"/>
      <c r="L150" s="116"/>
    </row>
    <row r="151" spans="1:12" ht="22.5">
      <c r="A151" s="101">
        <v>4</v>
      </c>
      <c r="B151" s="102" t="s">
        <v>30</v>
      </c>
      <c r="C151" s="97">
        <f>C152</f>
        <v>0</v>
      </c>
      <c r="D151" s="97">
        <f>D152</f>
        <v>35175</v>
      </c>
      <c r="E151" s="97">
        <f>E152</f>
        <v>35175</v>
      </c>
      <c r="F151" s="117"/>
      <c r="G151" s="117"/>
      <c r="H151" s="117"/>
      <c r="I151" s="117"/>
      <c r="J151" s="116"/>
      <c r="K151" s="116"/>
      <c r="L151" s="116"/>
    </row>
    <row r="152" spans="1:12" ht="22.5">
      <c r="A152" s="101">
        <v>42</v>
      </c>
      <c r="B152" s="102" t="s">
        <v>76</v>
      </c>
      <c r="C152" s="97">
        <f>C153+C157</f>
        <v>0</v>
      </c>
      <c r="D152" s="97">
        <f>D153+D157</f>
        <v>35175</v>
      </c>
      <c r="E152" s="97">
        <f>E153+E157</f>
        <v>35175</v>
      </c>
      <c r="F152" s="117"/>
      <c r="G152" s="117"/>
      <c r="H152" s="117"/>
      <c r="I152" s="117"/>
      <c r="J152" s="116"/>
      <c r="K152" s="116"/>
      <c r="L152" s="116"/>
    </row>
    <row r="153" spans="1:12" ht="12.75">
      <c r="A153" s="101">
        <v>422</v>
      </c>
      <c r="B153" s="102" t="s">
        <v>77</v>
      </c>
      <c r="C153" s="97">
        <f>SUM(C154:C156)</f>
        <v>0</v>
      </c>
      <c r="D153" s="97">
        <f>SUM(D154:D156)</f>
        <v>35175</v>
      </c>
      <c r="E153" s="97">
        <f>SUM(E154:E156)</f>
        <v>35175</v>
      </c>
      <c r="F153" s="117"/>
      <c r="G153" s="117"/>
      <c r="H153" s="117"/>
      <c r="I153" s="117"/>
      <c r="J153" s="116"/>
      <c r="K153" s="116"/>
      <c r="L153" s="116"/>
    </row>
    <row r="154" spans="1:12" ht="12.75">
      <c r="A154" s="114">
        <v>4221</v>
      </c>
      <c r="B154" s="115" t="s">
        <v>78</v>
      </c>
      <c r="C154" s="96">
        <v>0</v>
      </c>
      <c r="D154" s="96">
        <f>E154-C154</f>
        <v>29700</v>
      </c>
      <c r="E154" s="96">
        <v>29700</v>
      </c>
      <c r="F154" s="117"/>
      <c r="G154" s="117"/>
      <c r="H154" s="117"/>
      <c r="I154" s="117"/>
      <c r="J154" s="116"/>
      <c r="K154" s="116"/>
      <c r="L154" s="116"/>
    </row>
    <row r="155" spans="1:12" ht="13.5" customHeight="1">
      <c r="A155" s="114">
        <v>4224</v>
      </c>
      <c r="B155" s="115" t="s">
        <v>99</v>
      </c>
      <c r="C155" s="96">
        <v>0</v>
      </c>
      <c r="D155" s="96">
        <f>E155-C155</f>
        <v>0</v>
      </c>
      <c r="E155" s="96">
        <v>0</v>
      </c>
      <c r="F155" s="117"/>
      <c r="G155" s="117"/>
      <c r="H155" s="117"/>
      <c r="I155" s="117"/>
      <c r="J155" s="116"/>
      <c r="K155" s="116"/>
      <c r="L155" s="116"/>
    </row>
    <row r="156" spans="1:12" ht="13.5" customHeight="1">
      <c r="A156" s="114">
        <v>4227</v>
      </c>
      <c r="B156" s="115" t="s">
        <v>79</v>
      </c>
      <c r="C156" s="96">
        <v>0</v>
      </c>
      <c r="D156" s="96">
        <f>E156-C156</f>
        <v>5475</v>
      </c>
      <c r="E156" s="96">
        <v>5475</v>
      </c>
      <c r="F156" s="117"/>
      <c r="G156" s="117"/>
      <c r="H156" s="117"/>
      <c r="I156" s="117"/>
      <c r="J156" s="116"/>
      <c r="K156" s="116"/>
      <c r="L156" s="116"/>
    </row>
    <row r="157" spans="1:5" ht="11.25">
      <c r="A157" s="101">
        <v>424</v>
      </c>
      <c r="B157" s="102" t="s">
        <v>80</v>
      </c>
      <c r="C157" s="97">
        <f>C158</f>
        <v>0</v>
      </c>
      <c r="D157" s="97">
        <f>D158</f>
        <v>0</v>
      </c>
      <c r="E157" s="97">
        <f>E158</f>
        <v>0</v>
      </c>
    </row>
    <row r="158" spans="1:5" ht="11.25">
      <c r="A158" s="114">
        <v>4241</v>
      </c>
      <c r="B158" s="115" t="s">
        <v>81</v>
      </c>
      <c r="C158" s="96">
        <v>0</v>
      </c>
      <c r="D158" s="96">
        <f>E158-C158</f>
        <v>0</v>
      </c>
      <c r="E158" s="96">
        <v>0</v>
      </c>
    </row>
    <row r="159" spans="1:12" ht="12.75">
      <c r="A159" s="98" t="s">
        <v>34</v>
      </c>
      <c r="B159" s="135" t="s">
        <v>18</v>
      </c>
      <c r="C159" s="100">
        <f>C160+C168</f>
        <v>4800</v>
      </c>
      <c r="D159" s="100">
        <f>D160+D168</f>
        <v>16000</v>
      </c>
      <c r="E159" s="100">
        <f>E160+E168</f>
        <v>20800</v>
      </c>
      <c r="F159" s="117"/>
      <c r="G159" s="117"/>
      <c r="H159" s="117"/>
      <c r="I159" s="117"/>
      <c r="J159" s="116"/>
      <c r="K159" s="116"/>
      <c r="L159" s="116"/>
    </row>
    <row r="160" spans="1:12" ht="12.75">
      <c r="A160" s="111">
        <v>3</v>
      </c>
      <c r="B160" s="112" t="s">
        <v>19</v>
      </c>
      <c r="C160" s="113">
        <f>C161</f>
        <v>1000</v>
      </c>
      <c r="D160" s="113">
        <f>D161</f>
        <v>0</v>
      </c>
      <c r="E160" s="113">
        <f>E161</f>
        <v>1000</v>
      </c>
      <c r="F160" s="117"/>
      <c r="G160" s="117"/>
      <c r="H160" s="117"/>
      <c r="I160" s="117"/>
      <c r="J160" s="116"/>
      <c r="K160" s="116"/>
      <c r="L160" s="116"/>
    </row>
    <row r="161" spans="1:12" ht="12.75">
      <c r="A161" s="101">
        <v>32</v>
      </c>
      <c r="B161" s="102" t="s">
        <v>24</v>
      </c>
      <c r="C161" s="97">
        <f>C164+C162+C166</f>
        <v>1000</v>
      </c>
      <c r="D161" s="97">
        <f>D164+D162+D166</f>
        <v>0</v>
      </c>
      <c r="E161" s="97">
        <f>E164+E162+E166</f>
        <v>1000</v>
      </c>
      <c r="F161" s="117"/>
      <c r="G161" s="117"/>
      <c r="H161" s="117"/>
      <c r="I161" s="117"/>
      <c r="J161" s="116"/>
      <c r="K161" s="116"/>
      <c r="L161" s="116"/>
    </row>
    <row r="162" spans="1:12" ht="12.75">
      <c r="A162" s="101">
        <v>321</v>
      </c>
      <c r="B162" s="102" t="s">
        <v>25</v>
      </c>
      <c r="C162" s="97">
        <f>C163</f>
        <v>0</v>
      </c>
      <c r="D162" s="97">
        <f>D163</f>
        <v>0</v>
      </c>
      <c r="E162" s="97">
        <f>E163</f>
        <v>0</v>
      </c>
      <c r="F162" s="117"/>
      <c r="G162" s="117"/>
      <c r="H162" s="117"/>
      <c r="I162" s="117"/>
      <c r="J162" s="116"/>
      <c r="K162" s="116"/>
      <c r="L162" s="116"/>
    </row>
    <row r="163" spans="1:12" ht="12.75">
      <c r="A163" s="114">
        <v>3211</v>
      </c>
      <c r="B163" s="115" t="s">
        <v>50</v>
      </c>
      <c r="C163" s="96">
        <v>0</v>
      </c>
      <c r="D163" s="96">
        <f>E163-C163</f>
        <v>0</v>
      </c>
      <c r="E163" s="96">
        <v>0</v>
      </c>
      <c r="F163" s="117"/>
      <c r="G163" s="117"/>
      <c r="H163" s="117"/>
      <c r="I163" s="117"/>
      <c r="J163" s="116"/>
      <c r="K163" s="116"/>
      <c r="L163" s="116"/>
    </row>
    <row r="164" spans="1:12" ht="12.75">
      <c r="A164" s="101">
        <v>322</v>
      </c>
      <c r="B164" s="102" t="s">
        <v>26</v>
      </c>
      <c r="C164" s="97">
        <f>SUM(C165:C165)</f>
        <v>1000</v>
      </c>
      <c r="D164" s="97">
        <f>SUM(D165:D165)</f>
        <v>0</v>
      </c>
      <c r="E164" s="97">
        <f>SUM(E165:E165)</f>
        <v>1000</v>
      </c>
      <c r="F164" s="117"/>
      <c r="G164" s="117"/>
      <c r="H164" s="117"/>
      <c r="I164" s="117"/>
      <c r="J164" s="116"/>
      <c r="K164" s="116"/>
      <c r="L164" s="116"/>
    </row>
    <row r="165" spans="1:12" ht="12.75">
      <c r="A165" s="114">
        <v>3225</v>
      </c>
      <c r="B165" s="115" t="s">
        <v>58</v>
      </c>
      <c r="C165" s="96">
        <v>1000</v>
      </c>
      <c r="D165" s="96">
        <f>E165-C165</f>
        <v>0</v>
      </c>
      <c r="E165" s="96">
        <v>1000</v>
      </c>
      <c r="F165" s="117"/>
      <c r="G165" s="117"/>
      <c r="H165" s="117"/>
      <c r="I165" s="117"/>
      <c r="J165" s="116"/>
      <c r="K165" s="116"/>
      <c r="L165" s="116"/>
    </row>
    <row r="166" spans="1:12" ht="22.5">
      <c r="A166" s="101">
        <v>324</v>
      </c>
      <c r="B166" s="102" t="s">
        <v>84</v>
      </c>
      <c r="C166" s="97">
        <f>C167</f>
        <v>0</v>
      </c>
      <c r="D166" s="97">
        <f>D167</f>
        <v>0</v>
      </c>
      <c r="E166" s="97">
        <f>E167</f>
        <v>0</v>
      </c>
      <c r="F166" s="117"/>
      <c r="G166" s="117"/>
      <c r="H166" s="117"/>
      <c r="I166" s="117"/>
      <c r="J166" s="116"/>
      <c r="K166" s="116"/>
      <c r="L166" s="116"/>
    </row>
    <row r="167" spans="1:12" ht="22.5">
      <c r="A167" s="114">
        <v>3241</v>
      </c>
      <c r="B167" s="115" t="s">
        <v>84</v>
      </c>
      <c r="C167" s="96">
        <v>0</v>
      </c>
      <c r="D167" s="96">
        <f>E167-C167</f>
        <v>0</v>
      </c>
      <c r="E167" s="96">
        <v>0</v>
      </c>
      <c r="F167" s="117"/>
      <c r="G167" s="117"/>
      <c r="H167" s="117"/>
      <c r="I167" s="117"/>
      <c r="J167" s="116"/>
      <c r="K167" s="116"/>
      <c r="L167" s="116"/>
    </row>
    <row r="168" spans="1:5" ht="22.5">
      <c r="A168" s="101">
        <v>4</v>
      </c>
      <c r="B168" s="102" t="s">
        <v>30</v>
      </c>
      <c r="C168" s="97">
        <f>C169</f>
        <v>3800</v>
      </c>
      <c r="D168" s="97">
        <f>D169</f>
        <v>16000</v>
      </c>
      <c r="E168" s="97">
        <f>E169</f>
        <v>19800</v>
      </c>
    </row>
    <row r="169" spans="1:5" ht="22.5">
      <c r="A169" s="101">
        <v>42</v>
      </c>
      <c r="B169" s="102" t="s">
        <v>76</v>
      </c>
      <c r="C169" s="97">
        <f>C170+C172</f>
        <v>3800</v>
      </c>
      <c r="D169" s="97">
        <f>D170+D172</f>
        <v>16000</v>
      </c>
      <c r="E169" s="97">
        <f>E170+E172</f>
        <v>19800</v>
      </c>
    </row>
    <row r="170" spans="1:5" ht="11.25">
      <c r="A170" s="101">
        <v>422</v>
      </c>
      <c r="B170" s="102" t="s">
        <v>77</v>
      </c>
      <c r="C170" s="97">
        <f>SUM(C171:C171)</f>
        <v>2800</v>
      </c>
      <c r="D170" s="97">
        <f>SUM(D171:D171)</f>
        <v>16000</v>
      </c>
      <c r="E170" s="97">
        <f>SUM(E171:E171)</f>
        <v>18800</v>
      </c>
    </row>
    <row r="171" spans="1:5" ht="11.25">
      <c r="A171" s="114">
        <v>4221</v>
      </c>
      <c r="B171" s="115" t="s">
        <v>78</v>
      </c>
      <c r="C171" s="96">
        <v>2800</v>
      </c>
      <c r="D171" s="96">
        <f>E171-C171</f>
        <v>16000</v>
      </c>
      <c r="E171" s="96">
        <v>18800</v>
      </c>
    </row>
    <row r="172" spans="1:5" ht="11.25">
      <c r="A172" s="101">
        <v>424</v>
      </c>
      <c r="B172" s="102" t="s">
        <v>80</v>
      </c>
      <c r="C172" s="97">
        <f>C173</f>
        <v>1000</v>
      </c>
      <c r="D172" s="97">
        <f>D173</f>
        <v>0</v>
      </c>
      <c r="E172" s="97">
        <f>E173</f>
        <v>1000</v>
      </c>
    </row>
    <row r="173" spans="1:5" ht="11.25">
      <c r="A173" s="114">
        <v>4241</v>
      </c>
      <c r="B173" s="115" t="s">
        <v>81</v>
      </c>
      <c r="C173" s="96">
        <v>1000</v>
      </c>
      <c r="D173" s="96">
        <f>E173-C173</f>
        <v>0</v>
      </c>
      <c r="E173" s="96">
        <v>1000</v>
      </c>
    </row>
    <row r="174" spans="1:5" ht="22.5">
      <c r="A174" s="98" t="s">
        <v>34</v>
      </c>
      <c r="B174" s="136" t="s">
        <v>15</v>
      </c>
      <c r="C174" s="100">
        <f aca="true" t="shared" si="5" ref="C174:E177">C175</f>
        <v>9670</v>
      </c>
      <c r="D174" s="100">
        <f t="shared" si="5"/>
        <v>0</v>
      </c>
      <c r="E174" s="100">
        <f t="shared" si="5"/>
        <v>9670</v>
      </c>
    </row>
    <row r="175" spans="1:5" ht="22.5">
      <c r="A175" s="101">
        <v>4</v>
      </c>
      <c r="B175" s="102" t="s">
        <v>30</v>
      </c>
      <c r="C175" s="97">
        <f t="shared" si="5"/>
        <v>9670</v>
      </c>
      <c r="D175" s="97">
        <f t="shared" si="5"/>
        <v>0</v>
      </c>
      <c r="E175" s="97">
        <f t="shared" si="5"/>
        <v>9670</v>
      </c>
    </row>
    <row r="176" spans="1:5" ht="22.5">
      <c r="A176" s="101">
        <v>42</v>
      </c>
      <c r="B176" s="102" t="s">
        <v>76</v>
      </c>
      <c r="C176" s="97">
        <f t="shared" si="5"/>
        <v>9670</v>
      </c>
      <c r="D176" s="97">
        <f t="shared" si="5"/>
        <v>0</v>
      </c>
      <c r="E176" s="97">
        <f t="shared" si="5"/>
        <v>9670</v>
      </c>
    </row>
    <row r="177" spans="1:5" ht="11.25">
      <c r="A177" s="101">
        <v>424</v>
      </c>
      <c r="B177" s="102" t="s">
        <v>80</v>
      </c>
      <c r="C177" s="97">
        <f t="shared" si="5"/>
        <v>9670</v>
      </c>
      <c r="D177" s="97">
        <f t="shared" si="5"/>
        <v>0</v>
      </c>
      <c r="E177" s="97">
        <f t="shared" si="5"/>
        <v>9670</v>
      </c>
    </row>
    <row r="178" spans="1:5" ht="11.25">
      <c r="A178" s="114">
        <v>4241</v>
      </c>
      <c r="B178" s="115" t="s">
        <v>81</v>
      </c>
      <c r="C178" s="96">
        <v>9670</v>
      </c>
      <c r="D178" s="96">
        <f>E178-C178</f>
        <v>0</v>
      </c>
      <c r="E178" s="96">
        <v>9670</v>
      </c>
    </row>
    <row r="179" spans="2:5" ht="11.25">
      <c r="B179" s="121" t="s">
        <v>113</v>
      </c>
      <c r="C179" s="145"/>
      <c r="D179" s="146"/>
      <c r="E179" s="146"/>
    </row>
    <row r="180" ht="11.25">
      <c r="D180" s="147" t="s">
        <v>107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2020-01-07T08:02:59Z</cp:lastPrinted>
  <dcterms:created xsi:type="dcterms:W3CDTF">2013-09-11T11:00:21Z</dcterms:created>
  <dcterms:modified xsi:type="dcterms:W3CDTF">2020-12-28T10:51:56Z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